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filterPrivacy="1" codeName="ThisWorkbook" autoCompressPictures="0"/>
  <xr:revisionPtr revIDLastSave="0" documentId="8_{674AA7CF-8C78-497B-8B38-4AAF5FAAA370}" xr6:coauthVersionLast="47" xr6:coauthVersionMax="47" xr10:uidLastSave="{00000000-0000-0000-0000-000000000000}"/>
  <bookViews>
    <workbookView xWindow="-120" yWindow="-120" windowWidth="29040" windowHeight="15840" tabRatio="788" xr2:uid="{00000000-000D-0000-FFFF-FFFF00000000}"/>
  </bookViews>
  <sheets>
    <sheet name="Janvier" sheetId="14" r:id="rId1"/>
    <sheet name="Février" sheetId="15" r:id="rId2"/>
    <sheet name="Mars" sheetId="16" r:id="rId3"/>
    <sheet name="Avril" sheetId="17" r:id="rId4"/>
    <sheet name="Mai" sheetId="18" r:id="rId5"/>
    <sheet name="Juin" sheetId="19" r:id="rId6"/>
    <sheet name="Juillet" sheetId="20" r:id="rId7"/>
    <sheet name="Août" sheetId="21" r:id="rId8"/>
    <sheet name="Septembre" sheetId="22" r:id="rId9"/>
    <sheet name="Octobre" sheetId="23" r:id="rId10"/>
    <sheet name="Novembre" sheetId="24" r:id="rId11"/>
    <sheet name="Décembre" sheetId="25" r:id="rId12"/>
  </sheets>
  <definedNames>
    <definedName name="AnnéeCalendrier">Janvier!$K$5</definedName>
    <definedName name="DébutSemaine">Janvier!$L$5</definedName>
    <definedName name="JoursEtSemaines">{0,1,2,3,4,5,6} + {0;1;2;3;4;5}*7</definedName>
    <definedName name="ZoneTitreColonne1...H12.1">Janvier!$B$3</definedName>
    <definedName name="ZoneTitreColonne1...H12.10">Octobre!$B$3</definedName>
    <definedName name="ZoneTitreColonne1...H12.11">Novembre!$B$3</definedName>
    <definedName name="ZoneTitreColonne1...H12.12">Décembre!$B$3</definedName>
    <definedName name="ZoneTitreColonne1...H12.2">Février!$B$3</definedName>
    <definedName name="ZoneTitreColonne1...H12.3">Mars!$B$3</definedName>
    <definedName name="ZoneTitreColonne1...H12.4">Avril!$B$3</definedName>
    <definedName name="ZoneTitreColonne1...H12.5">Mai!$B$3</definedName>
    <definedName name="ZoneTitreColonne1...H12.6">Juin!$B$3</definedName>
    <definedName name="ZoneTitreColonne1...H12.7">Juillet!$B$3</definedName>
    <definedName name="ZoneTitreColonne1...H12.8">Août!$B$3</definedName>
    <definedName name="ZoneTitreColonne1...H12.9">Septembre!$B$3</definedName>
    <definedName name="ZoneTitreColonne2...C14.1">Janvier!$B$3</definedName>
    <definedName name="ZoneTitreColonne2...C14.10">Octobre!$B$3</definedName>
    <definedName name="ZoneTitreColonne2...C14.11">Novembre!$B$3</definedName>
    <definedName name="ZoneTitreColonne2...C14.12">Décembre!$B$3</definedName>
    <definedName name="ZoneTitreColonne2...C14.2">Février!$B$3</definedName>
    <definedName name="ZoneTitreColonne2...C14.3">Mars!$B$3</definedName>
    <definedName name="ZoneTitreColonne2...C14.4">Avril!$B$3</definedName>
    <definedName name="ZoneTitreColonne2...C14.5">Mai!$B$3</definedName>
    <definedName name="ZoneTitreColonne2...C14.6">Juin!$B$3</definedName>
    <definedName name="ZoneTitreColonne2...C14.7">Juillet!$B$3</definedName>
    <definedName name="ZoneTitreColonne2...C14.8">Août!$B$3</definedName>
    <definedName name="ZoneTitreColonne2...C14.9">Septembre!$B$3</definedName>
    <definedName name="ZoneTitreLigne1..K3">Janvier!$K$4</definedName>
    <definedName name="_xlnm.Print_Area" localSheetId="7">Août!$A:$I</definedName>
    <definedName name="_xlnm.Print_Area" localSheetId="3">Avril!$A:$I</definedName>
    <definedName name="_xlnm.Print_Area" localSheetId="11">Décembre!$A:$I</definedName>
    <definedName name="_xlnm.Print_Area" localSheetId="1">Février!$A:$I</definedName>
    <definedName name="_xlnm.Print_Area" localSheetId="0">Janvier!$A:$I</definedName>
    <definedName name="_xlnm.Print_Area" localSheetId="6">Juillet!$A:$I</definedName>
    <definedName name="_xlnm.Print_Area" localSheetId="5">Juin!$A:$I</definedName>
    <definedName name="_xlnm.Print_Area" localSheetId="4">Mai!$A:$I</definedName>
    <definedName name="_xlnm.Print_Area" localSheetId="2">Mars!$A:$I</definedName>
    <definedName name="_xlnm.Print_Area" localSheetId="10">Novembre!$A:$I</definedName>
    <definedName name="_xlnm.Print_Area" localSheetId="9">Octobre!$A:$I</definedName>
    <definedName name="_xlnm.Print_Area" localSheetId="8">Septembre!$A:$I</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2" i="25" l="1"/>
  <c r="B2" i="24"/>
  <c r="B2" i="23"/>
  <c r="B2" i="22"/>
  <c r="B2" i="21"/>
  <c r="B2" i="20"/>
  <c r="B2" i="19"/>
  <c r="B2" i="18"/>
  <c r="B2" i="17"/>
  <c r="B2" i="16"/>
  <c r="B2" i="15"/>
  <c r="B2" i="14"/>
  <c r="B14" i="25" a="1"/>
  <c r="C14" i="25" s="1"/>
  <c r="B12" i="25" a="1"/>
  <c r="G12" i="25" s="1"/>
  <c r="B10" i="25" a="1"/>
  <c r="G10" i="25" s="1"/>
  <c r="B8" i="25" a="1"/>
  <c r="G8" i="25" s="1"/>
  <c r="B6" i="25" a="1"/>
  <c r="G6" i="25" s="1"/>
  <c r="B4" i="25" a="1"/>
  <c r="G4" i="25" s="1"/>
  <c r="B14" i="24" a="1"/>
  <c r="B14" i="24" s="1"/>
  <c r="B12" i="24" a="1"/>
  <c r="G12" i="24" s="1"/>
  <c r="B10" i="24" a="1"/>
  <c r="G10" i="24" s="1"/>
  <c r="B8" i="24" a="1"/>
  <c r="C8" i="24" s="1"/>
  <c r="B6" i="24" a="1"/>
  <c r="G6" i="24" s="1"/>
  <c r="B4" i="24" a="1"/>
  <c r="G4" i="24" s="1"/>
  <c r="B14" i="23" a="1"/>
  <c r="C14" i="23" s="1"/>
  <c r="B12" i="23" a="1"/>
  <c r="G12" i="23" s="1"/>
  <c r="D10" i="23"/>
  <c r="B10" i="23"/>
  <c r="B10" i="23" a="1"/>
  <c r="G10" i="23" s="1"/>
  <c r="D8" i="23"/>
  <c r="B8" i="23" a="1"/>
  <c r="G8" i="23" s="1"/>
  <c r="B6" i="23" a="1"/>
  <c r="G6" i="23" s="1"/>
  <c r="H4" i="23"/>
  <c r="B4" i="23" a="1"/>
  <c r="G4" i="23" s="1"/>
  <c r="B14" i="22" a="1"/>
  <c r="B14" i="22" s="1"/>
  <c r="B12" i="22" a="1"/>
  <c r="B10" i="22" a="1"/>
  <c r="B8" i="22" a="1"/>
  <c r="B6" i="22" a="1"/>
  <c r="B4" i="22" a="1"/>
  <c r="B14" i="21" a="1"/>
  <c r="C14" i="21" s="1"/>
  <c r="B12" i="21"/>
  <c r="B12" i="21" a="1"/>
  <c r="G12" i="21" s="1"/>
  <c r="B10" i="21" a="1"/>
  <c r="G10" i="21" s="1"/>
  <c r="B8" i="21" a="1"/>
  <c r="G8" i="21" s="1"/>
  <c r="B6" i="21" a="1"/>
  <c r="G6" i="21" s="1"/>
  <c r="B4" i="21" a="1"/>
  <c r="H4" i="21" s="1"/>
  <c r="B14" i="20"/>
  <c r="B14" i="20" a="1"/>
  <c r="C14" i="20" s="1"/>
  <c r="B12" i="20" a="1"/>
  <c r="G12" i="20" s="1"/>
  <c r="F10" i="20"/>
  <c r="B10" i="20"/>
  <c r="B10" i="20" a="1"/>
  <c r="G10" i="20" s="1"/>
  <c r="B8" i="20" a="1"/>
  <c r="G8" i="20" s="1"/>
  <c r="F6" i="20"/>
  <c r="D6" i="20"/>
  <c r="B6" i="20" a="1"/>
  <c r="G6" i="20" s="1"/>
  <c r="B4" i="20" a="1"/>
  <c r="G4" i="20" s="1"/>
  <c r="B14" i="19" a="1"/>
  <c r="B14" i="19" s="1"/>
  <c r="B12" i="19" a="1"/>
  <c r="H12" i="19" s="1"/>
  <c r="B10" i="19" a="1"/>
  <c r="C10" i="19" s="1"/>
  <c r="C8" i="19"/>
  <c r="B8" i="19" a="1"/>
  <c r="G8" i="19" s="1"/>
  <c r="B6" i="19" a="1"/>
  <c r="G6" i="19" s="1"/>
  <c r="C4" i="19"/>
  <c r="B4" i="19" a="1"/>
  <c r="G4" i="19" s="1"/>
  <c r="B14" i="18" a="1"/>
  <c r="C14" i="18" s="1"/>
  <c r="B12" i="18" a="1"/>
  <c r="G12" i="18" s="1"/>
  <c r="B10" i="18" a="1"/>
  <c r="G10" i="18" s="1"/>
  <c r="B8" i="18" a="1"/>
  <c r="G8" i="18" s="1"/>
  <c r="H6" i="18"/>
  <c r="F6" i="18"/>
  <c r="D6" i="18"/>
  <c r="B6" i="18" a="1"/>
  <c r="G6" i="18" s="1"/>
  <c r="B4" i="18" a="1"/>
  <c r="G4" i="18" s="1"/>
  <c r="B14" i="17" a="1"/>
  <c r="B14" i="17" s="1"/>
  <c r="B12" i="17" a="1"/>
  <c r="B10" i="17" a="1"/>
  <c r="B8" i="17" a="1"/>
  <c r="B6" i="17" a="1"/>
  <c r="B4" i="17" a="1"/>
  <c r="B14" i="16" a="1"/>
  <c r="C14" i="16" s="1"/>
  <c r="B12" i="16" a="1"/>
  <c r="G12" i="16" s="1"/>
  <c r="B10" i="16" a="1"/>
  <c r="G10" i="16" s="1"/>
  <c r="B8" i="16" a="1"/>
  <c r="G8" i="16" s="1"/>
  <c r="H6" i="16"/>
  <c r="B6" i="16" a="1"/>
  <c r="G6" i="16" s="1"/>
  <c r="H4" i="16"/>
  <c r="F4" i="16"/>
  <c r="B4" i="16" a="1"/>
  <c r="G4" i="16" s="1"/>
  <c r="B14" i="15" a="1"/>
  <c r="B14" i="15" s="1"/>
  <c r="B12" i="15" a="1"/>
  <c r="G12" i="15" s="1"/>
  <c r="B10" i="15" a="1"/>
  <c r="G10" i="15" s="1"/>
  <c r="B8" i="15" a="1"/>
  <c r="G8" i="15" s="1"/>
  <c r="G6" i="15"/>
  <c r="C6" i="15"/>
  <c r="B6" i="15" a="1"/>
  <c r="B4" i="15" a="1"/>
  <c r="G4" i="15" s="1"/>
  <c r="B14" i="14" a="1"/>
  <c r="C14" i="14" s="1"/>
  <c r="B12" i="14" a="1"/>
  <c r="G12" i="14" s="1"/>
  <c r="B10" i="14" a="1"/>
  <c r="G10" i="14" s="1"/>
  <c r="F8" i="14"/>
  <c r="B8" i="14" a="1"/>
  <c r="G8" i="14" s="1"/>
  <c r="B6" i="14" a="1"/>
  <c r="G6" i="14" s="1"/>
  <c r="H4" i="14"/>
  <c r="B4" i="14"/>
  <c r="B4" i="14" a="1"/>
  <c r="G4" i="14" s="1"/>
  <c r="D10" i="16" l="1"/>
  <c r="B14" i="18"/>
  <c r="F12" i="21"/>
  <c r="H8" i="23"/>
  <c r="C4" i="24"/>
  <c r="H10" i="16"/>
  <c r="B4" i="25"/>
  <c r="D10" i="25"/>
  <c r="D4" i="25"/>
  <c r="B8" i="16"/>
  <c r="B12" i="16"/>
  <c r="D8" i="21"/>
  <c r="B6" i="23"/>
  <c r="H4" i="25"/>
  <c r="B10" i="16"/>
  <c r="D4" i="18"/>
  <c r="F10" i="18"/>
  <c r="C6" i="19"/>
  <c r="H10" i="20"/>
  <c r="F8" i="21"/>
  <c r="F6" i="23"/>
  <c r="H10" i="23"/>
  <c r="C4" i="15"/>
  <c r="B10" i="18"/>
  <c r="D8" i="16"/>
  <c r="D8" i="14"/>
  <c r="B4" i="16"/>
  <c r="F8" i="16"/>
  <c r="H10" i="18"/>
  <c r="H6" i="23"/>
  <c r="C12" i="24"/>
  <c r="D6" i="25"/>
  <c r="H6" i="25"/>
  <c r="F6" i="16"/>
  <c r="H12" i="16"/>
  <c r="F12" i="18"/>
  <c r="F12" i="20"/>
  <c r="F4" i="23"/>
  <c r="B8" i="23"/>
  <c r="G8" i="24"/>
  <c r="C14" i="24"/>
  <c r="F12" i="25"/>
  <c r="B12" i="14"/>
  <c r="C10" i="15"/>
  <c r="H12" i="20"/>
  <c r="F6" i="25"/>
  <c r="B10" i="25"/>
  <c r="H12" i="25"/>
  <c r="H12" i="18"/>
  <c r="B6" i="14"/>
  <c r="H8" i="14"/>
  <c r="D12" i="14"/>
  <c r="D4" i="16"/>
  <c r="F10" i="16"/>
  <c r="B14" i="16"/>
  <c r="B4" i="18"/>
  <c r="D10" i="18"/>
  <c r="B4" i="20"/>
  <c r="H6" i="20"/>
  <c r="D10" i="20"/>
  <c r="H8" i="21"/>
  <c r="D12" i="21"/>
  <c r="F8" i="23"/>
  <c r="B12" i="23"/>
  <c r="C10" i="24"/>
  <c r="D4" i="20"/>
  <c r="D12" i="23"/>
  <c r="F10" i="25"/>
  <c r="B14" i="25"/>
  <c r="D6" i="14"/>
  <c r="F6" i="14"/>
  <c r="B10" i="14"/>
  <c r="H12" i="14"/>
  <c r="C12" i="15"/>
  <c r="F4" i="18"/>
  <c r="B8" i="18"/>
  <c r="F4" i="20"/>
  <c r="B8" i="20"/>
  <c r="B10" i="21"/>
  <c r="H12" i="21"/>
  <c r="D6" i="23"/>
  <c r="F12" i="23"/>
  <c r="C6" i="24"/>
  <c r="F4" i="25"/>
  <c r="B8" i="25"/>
  <c r="H10" i="25"/>
  <c r="H4" i="18"/>
  <c r="D8" i="18"/>
  <c r="H4" i="20"/>
  <c r="D10" i="21"/>
  <c r="H12" i="23"/>
  <c r="D8" i="25"/>
  <c r="H6" i="14"/>
  <c r="D10" i="14"/>
  <c r="D8" i="20"/>
  <c r="F10" i="14"/>
  <c r="B14" i="14"/>
  <c r="C8" i="15"/>
  <c r="B6" i="16"/>
  <c r="H8" i="16"/>
  <c r="D12" i="16"/>
  <c r="F8" i="18"/>
  <c r="B12" i="18"/>
  <c r="F8" i="20"/>
  <c r="B12" i="20"/>
  <c r="F10" i="21"/>
  <c r="B14" i="21"/>
  <c r="B4" i="23"/>
  <c r="F8" i="25"/>
  <c r="B12" i="25"/>
  <c r="F12" i="14"/>
  <c r="D4" i="14"/>
  <c r="F4" i="14"/>
  <c r="B8" i="14"/>
  <c r="H10" i="14"/>
  <c r="C14" i="15"/>
  <c r="D6" i="16"/>
  <c r="F12" i="16"/>
  <c r="B6" i="18"/>
  <c r="H8" i="18"/>
  <c r="D12" i="18"/>
  <c r="B6" i="20"/>
  <c r="H8" i="20"/>
  <c r="D12" i="20"/>
  <c r="B8" i="21"/>
  <c r="H10" i="21"/>
  <c r="D4" i="23"/>
  <c r="F10" i="23"/>
  <c r="B14" i="23"/>
  <c r="B6" i="25"/>
  <c r="H8" i="25"/>
  <c r="D12" i="25"/>
  <c r="H4" i="17"/>
  <c r="F4" i="17"/>
  <c r="D4" i="17"/>
  <c r="B4" i="17"/>
  <c r="E4" i="17"/>
  <c r="H6" i="17"/>
  <c r="F6" i="17"/>
  <c r="D6" i="17"/>
  <c r="B6" i="17"/>
  <c r="E6" i="17"/>
  <c r="H8" i="17"/>
  <c r="F8" i="17"/>
  <c r="D8" i="17"/>
  <c r="B8" i="17"/>
  <c r="E8" i="17"/>
  <c r="H10" i="17"/>
  <c r="F10" i="17"/>
  <c r="D10" i="17"/>
  <c r="B10" i="17"/>
  <c r="E10" i="17"/>
  <c r="H12" i="17"/>
  <c r="F12" i="17"/>
  <c r="D12" i="17"/>
  <c r="B12" i="17"/>
  <c r="E12" i="17"/>
  <c r="H4" i="15"/>
  <c r="F4" i="15"/>
  <c r="D4" i="15"/>
  <c r="B4" i="15"/>
  <c r="E4" i="15"/>
  <c r="H6" i="15"/>
  <c r="F6" i="15"/>
  <c r="D6" i="15"/>
  <c r="B6" i="15"/>
  <c r="E6" i="15"/>
  <c r="H8" i="15"/>
  <c r="F8" i="15"/>
  <c r="D8" i="15"/>
  <c r="B8" i="15"/>
  <c r="E8" i="15"/>
  <c r="H10" i="15"/>
  <c r="F10" i="15"/>
  <c r="D10" i="15"/>
  <c r="B10" i="15"/>
  <c r="E10" i="15"/>
  <c r="H12" i="15"/>
  <c r="F12" i="15"/>
  <c r="D12" i="15"/>
  <c r="B12" i="15"/>
  <c r="E12" i="15"/>
  <c r="C4" i="17"/>
  <c r="G4" i="17"/>
  <c r="C6" i="17"/>
  <c r="G6" i="17"/>
  <c r="C8" i="17"/>
  <c r="G8" i="17"/>
  <c r="C10" i="17"/>
  <c r="G10" i="17"/>
  <c r="C12" i="17"/>
  <c r="G12" i="17"/>
  <c r="C14" i="17"/>
  <c r="H4" i="19"/>
  <c r="F4" i="19"/>
  <c r="D4" i="19"/>
  <c r="B4" i="19"/>
  <c r="E4" i="19"/>
  <c r="H6" i="19"/>
  <c r="F6" i="19"/>
  <c r="D6" i="19"/>
  <c r="B6" i="19"/>
  <c r="E6" i="19"/>
  <c r="H8" i="19"/>
  <c r="F8" i="19"/>
  <c r="D8" i="19"/>
  <c r="B8" i="19"/>
  <c r="E8" i="19"/>
  <c r="H10" i="19"/>
  <c r="F10" i="19"/>
  <c r="D10" i="19"/>
  <c r="B10" i="19"/>
  <c r="G10" i="19"/>
  <c r="E10" i="19"/>
  <c r="C12" i="19"/>
  <c r="E12" i="19"/>
  <c r="G12" i="19"/>
  <c r="C14" i="19"/>
  <c r="C4" i="21"/>
  <c r="E4" i="21"/>
  <c r="G4" i="21"/>
  <c r="C6" i="21"/>
  <c r="E6" i="21"/>
  <c r="H6" i="21"/>
  <c r="H4" i="22"/>
  <c r="F4" i="22"/>
  <c r="D4" i="22"/>
  <c r="B4" i="22"/>
  <c r="E4" i="22"/>
  <c r="H6" i="22"/>
  <c r="F6" i="22"/>
  <c r="D6" i="22"/>
  <c r="B6" i="22"/>
  <c r="E6" i="22"/>
  <c r="H8" i="22"/>
  <c r="F8" i="22"/>
  <c r="D8" i="22"/>
  <c r="B8" i="22"/>
  <c r="E8" i="22"/>
  <c r="H10" i="22"/>
  <c r="F10" i="22"/>
  <c r="D10" i="22"/>
  <c r="B10" i="22"/>
  <c r="E10" i="22"/>
  <c r="H12" i="22"/>
  <c r="F12" i="22"/>
  <c r="D12" i="22"/>
  <c r="B12" i="22"/>
  <c r="E12" i="22"/>
  <c r="C4" i="14"/>
  <c r="E4" i="14"/>
  <c r="C6" i="14"/>
  <c r="E6" i="14"/>
  <c r="C8" i="14"/>
  <c r="E8" i="14"/>
  <c r="C10" i="14"/>
  <c r="E10" i="14"/>
  <c r="C12" i="14"/>
  <c r="E12" i="14"/>
  <c r="C4" i="16"/>
  <c r="E4" i="16"/>
  <c r="C6" i="16"/>
  <c r="E6" i="16"/>
  <c r="C8" i="16"/>
  <c r="E8" i="16"/>
  <c r="C10" i="16"/>
  <c r="E10" i="16"/>
  <c r="C12" i="16"/>
  <c r="E12" i="16"/>
  <c r="C4" i="18"/>
  <c r="E4" i="18"/>
  <c r="C6" i="18"/>
  <c r="E6" i="18"/>
  <c r="C8" i="18"/>
  <c r="E8" i="18"/>
  <c r="C10" i="18"/>
  <c r="E10" i="18"/>
  <c r="C12" i="18"/>
  <c r="E12" i="18"/>
  <c r="B12" i="19"/>
  <c r="D12" i="19"/>
  <c r="F12" i="19"/>
  <c r="C4" i="20"/>
  <c r="E4" i="20"/>
  <c r="C6" i="20"/>
  <c r="E6" i="20"/>
  <c r="C8" i="20"/>
  <c r="E8" i="20"/>
  <c r="C10" i="20"/>
  <c r="E10" i="20"/>
  <c r="C12" i="20"/>
  <c r="E12" i="20"/>
  <c r="B4" i="21"/>
  <c r="D4" i="21"/>
  <c r="F4" i="21"/>
  <c r="B6" i="21"/>
  <c r="D6" i="21"/>
  <c r="F6" i="21"/>
  <c r="C4" i="22"/>
  <c r="G4" i="22"/>
  <c r="C6" i="22"/>
  <c r="G6" i="22"/>
  <c r="C8" i="22"/>
  <c r="G8" i="22"/>
  <c r="C10" i="22"/>
  <c r="G10" i="22"/>
  <c r="C12" i="22"/>
  <c r="G12" i="22"/>
  <c r="C14" i="22"/>
  <c r="H4" i="24"/>
  <c r="F4" i="24"/>
  <c r="D4" i="24"/>
  <c r="B4" i="24"/>
  <c r="E4" i="24"/>
  <c r="H6" i="24"/>
  <c r="F6" i="24"/>
  <c r="D6" i="24"/>
  <c r="B6" i="24"/>
  <c r="E6" i="24"/>
  <c r="H8" i="24"/>
  <c r="F8" i="24"/>
  <c r="D8" i="24"/>
  <c r="B8" i="24"/>
  <c r="E8" i="24"/>
  <c r="H10" i="24"/>
  <c r="F10" i="24"/>
  <c r="D10" i="24"/>
  <c r="B10" i="24"/>
  <c r="E10" i="24"/>
  <c r="H12" i="24"/>
  <c r="F12" i="24"/>
  <c r="D12" i="24"/>
  <c r="B12" i="24"/>
  <c r="E12" i="24"/>
  <c r="C8" i="21"/>
  <c r="E8" i="21"/>
  <c r="C10" i="21"/>
  <c r="E10" i="21"/>
  <c r="C12" i="21"/>
  <c r="E12" i="21"/>
  <c r="C4" i="23"/>
  <c r="E4" i="23"/>
  <c r="C6" i="23"/>
  <c r="E6" i="23"/>
  <c r="C8" i="23"/>
  <c r="E8" i="23"/>
  <c r="C10" i="23"/>
  <c r="E10" i="23"/>
  <c r="C12" i="23"/>
  <c r="E12" i="23"/>
  <c r="C4" i="25"/>
  <c r="E4" i="25"/>
  <c r="C6" i="25"/>
  <c r="E6" i="25"/>
  <c r="C8" i="25"/>
  <c r="E8" i="25"/>
  <c r="C10" i="25"/>
  <c r="E10" i="25"/>
  <c r="C12" i="25"/>
  <c r="E12" i="25"/>
</calcChain>
</file>

<file path=xl/sharedStrings.xml><?xml version="1.0" encoding="utf-8"?>
<sst xmlns="http://schemas.openxmlformats.org/spreadsheetml/2006/main" count="111" uniqueCount="12">
  <si>
    <t>Notes</t>
  </si>
  <si>
    <t xml:space="preserve"> </t>
  </si>
  <si>
    <t>Année</t>
  </si>
  <si>
    <t>Début de la semaine</t>
  </si>
  <si>
    <t>lundi</t>
  </si>
  <si>
    <t>MARDI</t>
  </si>
  <si>
    <t>LUNDI</t>
  </si>
  <si>
    <t>MERCREDI</t>
  </si>
  <si>
    <t>JEUDI</t>
  </si>
  <si>
    <t>VENDREDI</t>
  </si>
  <si>
    <t>SAMEDI</t>
  </si>
  <si>
    <t>DIMANCHE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</si>
</sst>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 &quot;€&quot;_-;\-* #,##0\ &quot;€&quot;_-;_-* &quot;-&quot;\ &quot;€&quot;_-;_-@_-"/>
    <numFmt numFmtId="165" formatCode="_-* #,##0.00\ &quot;€&quot;_-;\-* #,##0.00\ &quot;€&quot;_-;_-* &quot;-&quot;??\ &quot;€&quot;_-;_-@_-"/>
    <numFmt numFmtId="166" formatCode="_(* #,##0_);_(* \(#,##0\);_(* &quot;-&quot;_);_(@_)"/>
    <numFmt numFmtId="167" formatCode="_(* #,##0.00_);_(* \(#,##0.00\);_(* &quot;-&quot;??_);_(@_)"/>
    <numFmt numFmtId="168" formatCode="d"/>
  </numFmts>
  <fonts count="34">
    <font>
      <sz val="11"/>
      <color theme="1" tint="0.24994659260841701"/>
      <name val="Century Gothic"/>
      <family val="2"/>
      <scheme val="minor"/>
    </font>
    <font>
      <sz val="11"/>
      <color theme="1"/>
      <name val="Century Gothic"/>
      <family val="2"/>
      <scheme val="minor"/>
    </font>
    <font>
      <sz val="8"/>
      <name val="Arial"/>
      <family val="2"/>
    </font>
    <font>
      <b/>
      <sz val="11"/>
      <color theme="0"/>
      <name val="Century Gothic"/>
      <family val="2"/>
      <scheme val="minor"/>
    </font>
    <font>
      <b/>
      <sz val="14"/>
      <color theme="0"/>
      <name val="Century Gothic"/>
      <family val="2"/>
      <scheme val="minor"/>
    </font>
    <font>
      <sz val="35"/>
      <color theme="4"/>
      <name val="Century Gothic"/>
      <family val="2"/>
      <scheme val="minor"/>
    </font>
    <font>
      <sz val="12"/>
      <color theme="4" tint="-0.24994659260841701"/>
      <name val="Century Gothic"/>
      <family val="1"/>
      <scheme val="major"/>
    </font>
    <font>
      <sz val="11"/>
      <color theme="1" tint="0.34998626667073579"/>
      <name val="Century Gothic"/>
      <family val="2"/>
      <scheme val="minor"/>
    </font>
    <font>
      <sz val="11"/>
      <color theme="4" tint="-0.24994659260841701"/>
      <name val="Century Gothic"/>
      <family val="2"/>
      <scheme val="minor"/>
    </font>
    <font>
      <sz val="11"/>
      <color indexed="63"/>
      <name val="Century Gothic"/>
      <family val="2"/>
      <scheme val="minor"/>
    </font>
    <font>
      <sz val="11"/>
      <name val="Century Gothic"/>
      <family val="2"/>
      <scheme val="minor"/>
    </font>
    <font>
      <b/>
      <sz val="11"/>
      <color theme="1" tint="0.34998626667073579"/>
      <name val="Century Gothic"/>
      <family val="2"/>
      <scheme val="minor"/>
    </font>
    <font>
      <sz val="11"/>
      <color theme="1" tint="0.24994659260841701"/>
      <name val="Century Gothic"/>
      <family val="2"/>
      <scheme val="minor"/>
    </font>
    <font>
      <sz val="11"/>
      <color theme="1" tint="0.14999847407452621"/>
      <name val="Century Gothic"/>
      <family val="1"/>
      <scheme val="minor"/>
    </font>
    <font>
      <sz val="35"/>
      <color theme="1" tint="0.14999847407452621"/>
      <name val="Century Gothic"/>
      <family val="1"/>
      <scheme val="minor"/>
    </font>
    <font>
      <sz val="12"/>
      <color theme="1" tint="0.14999847407452621"/>
      <name val="Century Gothic"/>
      <family val="1"/>
      <scheme val="minor"/>
    </font>
    <font>
      <sz val="10"/>
      <color theme="1" tint="0.14999847407452621"/>
      <name val="Century Gothic"/>
      <family val="1"/>
      <scheme val="minor"/>
    </font>
    <font>
      <sz val="12"/>
      <name val="Century Gothic"/>
      <family val="1"/>
      <scheme val="minor"/>
    </font>
    <font>
      <b/>
      <sz val="36"/>
      <color theme="8" tint="-0.499984740745262"/>
      <name val="Century Gothic"/>
      <family val="1"/>
      <scheme val="major"/>
    </font>
    <font>
      <b/>
      <sz val="36"/>
      <color theme="9" tint="-0.499984740745262"/>
      <name val="Century Gothic"/>
      <family val="1"/>
      <scheme val="major"/>
    </font>
    <font>
      <b/>
      <sz val="36"/>
      <color theme="5" tint="-0.499984740745262"/>
      <name val="Century Gothic"/>
      <family val="1"/>
      <scheme val="major"/>
    </font>
    <font>
      <b/>
      <sz val="36"/>
      <color theme="7" tint="-0.499984740745262"/>
      <name val="Century Gothic"/>
      <family val="1"/>
      <scheme val="major"/>
    </font>
    <font>
      <sz val="11"/>
      <color rgb="FF006100"/>
      <name val="Century Gothic"/>
      <family val="2"/>
      <scheme val="minor"/>
    </font>
    <font>
      <sz val="11"/>
      <color rgb="FF9C0006"/>
      <name val="Century Gothic"/>
      <family val="2"/>
      <scheme val="minor"/>
    </font>
    <font>
      <sz val="11"/>
      <color rgb="FF9C5700"/>
      <name val="Century Gothic"/>
      <family val="2"/>
      <scheme val="minor"/>
    </font>
    <font>
      <sz val="11"/>
      <color rgb="FF3F3F76"/>
      <name val="Century Gothic"/>
      <family val="2"/>
      <scheme val="minor"/>
    </font>
    <font>
      <b/>
      <sz val="11"/>
      <color rgb="FF3F3F3F"/>
      <name val="Century Gothic"/>
      <family val="2"/>
      <scheme val="minor"/>
    </font>
    <font>
      <b/>
      <sz val="11"/>
      <color rgb="FFFA7D00"/>
      <name val="Century Gothic"/>
      <family val="2"/>
      <scheme val="minor"/>
    </font>
    <font>
      <sz val="11"/>
      <color rgb="FFFA7D00"/>
      <name val="Century Gothic"/>
      <family val="2"/>
      <scheme val="minor"/>
    </font>
    <font>
      <sz val="11"/>
      <color rgb="FFFF0000"/>
      <name val="Century Gothic"/>
      <family val="2"/>
      <scheme val="minor"/>
    </font>
    <font>
      <i/>
      <sz val="11"/>
      <color rgb="FF7F7F7F"/>
      <name val="Century Gothic"/>
      <family val="2"/>
      <scheme val="minor"/>
    </font>
    <font>
      <b/>
      <sz val="11"/>
      <color theme="1"/>
      <name val="Century Gothic"/>
      <family val="2"/>
      <scheme val="minor"/>
    </font>
    <font>
      <sz val="11"/>
      <color theme="0"/>
      <name val="Century Gothic"/>
      <family val="2"/>
      <scheme val="minor"/>
    </font>
    <font>
      <sz val="6"/>
      <name val="Century Gothic"/>
      <family val="3"/>
      <charset val="128"/>
      <scheme val="minor"/>
    </font>
  </fonts>
  <fills count="38">
    <fill>
      <patternFill patternType="none"/>
    </fill>
    <fill>
      <patternFill patternType="gray125"/>
    </fill>
    <fill>
      <patternFill patternType="solid">
        <fgColor theme="4" tint="0.59999389629810485"/>
        <bgColor indexed="65"/>
      </patternFill>
    </fill>
    <fill>
      <patternFill patternType="solid">
        <fgColor theme="4"/>
      </patternFill>
    </fill>
    <fill>
      <patternFill patternType="solid">
        <fgColor theme="8"/>
      </patternFill>
    </fill>
    <fill>
      <patternFill patternType="solid">
        <fgColor theme="2"/>
        <bgColor indexed="64"/>
      </patternFill>
    </fill>
    <fill>
      <patternFill patternType="solid">
        <fgColor theme="8"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bgColor indexed="64"/>
      </patternFill>
    </fill>
    <fill>
      <patternFill patternType="solid">
        <fgColor theme="7"/>
        <bgColor indexed="64"/>
      </patternFill>
    </fill>
    <fill>
      <patternFill patternType="solid">
        <fgColor theme="9"/>
        <bgColor indexed="64"/>
      </patternFill>
    </fill>
  </fills>
  <borders count="38">
    <border>
      <left/>
      <right/>
      <top/>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thick">
        <color theme="1" tint="0.499984740745262"/>
      </left>
      <right style="thick">
        <color theme="1" tint="0.499984740745262"/>
      </right>
      <top style="thick">
        <color theme="1" tint="0.499984740745262"/>
      </top>
      <bottom style="thick">
        <color theme="1" tint="0.499984740745262"/>
      </bottom>
      <diagonal/>
    </border>
    <border>
      <left/>
      <right/>
      <top/>
      <bottom style="medium">
        <color theme="4" tint="-0.24994659260841701"/>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bottom style="thin">
        <color theme="8" tint="0.59996337778862885"/>
      </bottom>
      <diagonal/>
    </border>
    <border>
      <left style="thin">
        <color theme="8" tint="0.59996337778862885"/>
      </left>
      <right style="thin">
        <color theme="8" tint="0.59996337778862885"/>
      </right>
      <top style="thin">
        <color theme="8" tint="0.59996337778862885"/>
      </top>
      <bottom style="thin">
        <color theme="8" tint="0.59996337778862885"/>
      </bottom>
      <diagonal/>
    </border>
    <border>
      <left style="thin">
        <color theme="8" tint="0.59996337778862885"/>
      </left>
      <right style="thin">
        <color theme="8" tint="0.59996337778862885"/>
      </right>
      <top style="thin">
        <color theme="8" tint="0.59996337778862885"/>
      </top>
      <bottom/>
      <diagonal/>
    </border>
    <border>
      <left style="thin">
        <color theme="8" tint="0.59996337778862885"/>
      </left>
      <right style="thin">
        <color theme="8" tint="0.59996337778862885"/>
      </right>
      <top/>
      <bottom style="thin">
        <color theme="8" tint="0.59996337778862885"/>
      </bottom>
      <diagonal/>
    </border>
    <border>
      <left/>
      <right style="thin">
        <color theme="8" tint="0.59996337778862885"/>
      </right>
      <top style="thin">
        <color theme="8" tint="0.59996337778862885"/>
      </top>
      <bottom/>
      <diagonal/>
    </border>
    <border>
      <left/>
      <right style="thin">
        <color theme="8" tint="0.59996337778862885"/>
      </right>
      <top/>
      <bottom style="thin">
        <color theme="8" tint="0.59996337778862885"/>
      </bottom>
      <diagonal/>
    </border>
    <border>
      <left/>
      <right/>
      <top style="thin">
        <color theme="8" tint="0.59996337778862885"/>
      </top>
      <bottom/>
      <diagonal/>
    </border>
    <border>
      <left style="thin">
        <color theme="9" tint="0.59996337778862885"/>
      </left>
      <right style="thin">
        <color theme="9" tint="0.59996337778862885"/>
      </right>
      <top style="thin">
        <color theme="9" tint="0.59996337778862885"/>
      </top>
      <bottom/>
      <diagonal/>
    </border>
    <border>
      <left style="thin">
        <color theme="9" tint="0.59996337778862885"/>
      </left>
      <right style="thin">
        <color theme="9" tint="0.59996337778862885"/>
      </right>
      <top/>
      <bottom style="thin">
        <color theme="9" tint="0.59996337778862885"/>
      </bottom>
      <diagonal/>
    </border>
    <border>
      <left/>
      <right/>
      <top/>
      <bottom style="thin">
        <color theme="9" tint="0.59996337778862885"/>
      </bottom>
      <diagonal/>
    </border>
    <border>
      <left/>
      <right style="thin">
        <color theme="9" tint="0.59996337778862885"/>
      </right>
      <top/>
      <bottom style="thin">
        <color theme="9" tint="0.59996337778862885"/>
      </bottom>
      <diagonal/>
    </border>
    <border>
      <left/>
      <right/>
      <top style="thin">
        <color theme="9" tint="0.59996337778862885"/>
      </top>
      <bottom/>
      <diagonal/>
    </border>
    <border>
      <left/>
      <right style="thin">
        <color theme="9" tint="0.59996337778862885"/>
      </right>
      <top style="thin">
        <color theme="9" tint="0.59996337778862885"/>
      </top>
      <bottom/>
      <diagonal/>
    </border>
    <border>
      <left style="thin">
        <color theme="7" tint="0.59996337778862885"/>
      </left>
      <right style="thin">
        <color theme="7" tint="0.59996337778862885"/>
      </right>
      <top style="thin">
        <color theme="7" tint="0.59996337778862885"/>
      </top>
      <bottom/>
      <diagonal/>
    </border>
    <border>
      <left style="thin">
        <color theme="7" tint="0.59996337778862885"/>
      </left>
      <right style="thin">
        <color theme="7" tint="0.59996337778862885"/>
      </right>
      <top/>
      <bottom style="thin">
        <color theme="7" tint="0.59996337778862885"/>
      </bottom>
      <diagonal/>
    </border>
    <border>
      <left/>
      <right/>
      <top/>
      <bottom style="thin">
        <color theme="7" tint="0.59996337778862885"/>
      </bottom>
      <diagonal/>
    </border>
    <border>
      <left/>
      <right style="thin">
        <color theme="7" tint="0.59996337778862885"/>
      </right>
      <top/>
      <bottom style="thin">
        <color theme="7" tint="0.59996337778862885"/>
      </bottom>
      <diagonal/>
    </border>
    <border>
      <left/>
      <right/>
      <top style="thin">
        <color theme="7" tint="0.59996337778862885"/>
      </top>
      <bottom/>
      <diagonal/>
    </border>
    <border>
      <left/>
      <right style="thin">
        <color theme="7" tint="0.59996337778862885"/>
      </right>
      <top style="thin">
        <color theme="7" tint="0.59996337778862885"/>
      </top>
      <bottom/>
      <diagonal/>
    </border>
    <border>
      <left style="thin">
        <color theme="5" tint="0.59996337778862885"/>
      </left>
      <right style="thin">
        <color theme="5" tint="0.59996337778862885"/>
      </right>
      <top style="thin">
        <color theme="5" tint="0.59996337778862885"/>
      </top>
      <bottom/>
      <diagonal/>
    </border>
    <border>
      <left style="thin">
        <color theme="5" tint="0.59996337778862885"/>
      </left>
      <right style="thin">
        <color theme="5" tint="0.59996337778862885"/>
      </right>
      <top/>
      <bottom style="thin">
        <color theme="5" tint="0.59996337778862885"/>
      </bottom>
      <diagonal/>
    </border>
    <border>
      <left/>
      <right/>
      <top/>
      <bottom style="thin">
        <color theme="5" tint="0.59996337778862885"/>
      </bottom>
      <diagonal/>
    </border>
    <border>
      <left/>
      <right style="thin">
        <color theme="5" tint="0.59996337778862885"/>
      </right>
      <top/>
      <bottom style="thin">
        <color theme="5" tint="0.59996337778862885"/>
      </bottom>
      <diagonal/>
    </border>
    <border>
      <left/>
      <right/>
      <top style="thin">
        <color theme="5" tint="0.59996337778862885"/>
      </top>
      <bottom/>
      <diagonal/>
    </border>
    <border>
      <left/>
      <right style="thin">
        <color theme="5" tint="0.59996337778862885"/>
      </right>
      <top style="thin">
        <color theme="5" tint="0.59996337778862885"/>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alignment vertical="top"/>
    </xf>
    <xf numFmtId="0" fontId="9" fillId="2" borderId="0" applyNumberFormat="0" applyBorder="0" applyAlignment="0" applyProtection="0"/>
    <xf numFmtId="0" fontId="8" fillId="0" borderId="3" applyNumberFormat="0" applyFill="0" applyProtection="0">
      <alignment horizontal="left" vertical="center" indent="1"/>
    </xf>
    <xf numFmtId="0" fontId="3" fillId="3" borderId="1" applyNumberFormat="0" applyAlignment="0" applyProtection="0"/>
    <xf numFmtId="0" fontId="4" fillId="4" borderId="2" applyNumberFormat="0" applyProtection="0">
      <alignment vertical="center"/>
    </xf>
    <xf numFmtId="0" fontId="5" fillId="0" borderId="0" applyFill="0" applyBorder="0" applyProtection="0">
      <alignment vertical="center"/>
    </xf>
    <xf numFmtId="167" fontId="7" fillId="0" borderId="0" applyFont="0" applyFill="0" applyBorder="0" applyAlignment="0" applyProtection="0"/>
    <xf numFmtId="166" fontId="7" fillId="0" borderId="0" applyFont="0" applyFill="0" applyBorder="0" applyAlignment="0" applyProtection="0"/>
    <xf numFmtId="165"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11" fillId="5" borderId="0" applyBorder="0" applyProtection="0">
      <alignment horizontal="left" vertical="top" wrapText="1" indent="1"/>
    </xf>
    <xf numFmtId="168" fontId="7" fillId="0" borderId="0">
      <alignment horizontal="left" indent="1"/>
    </xf>
    <xf numFmtId="0" fontId="10" fillId="5" borderId="0" applyNumberFormat="0" applyFont="0" applyBorder="0" applyAlignment="0">
      <alignment horizontal="left" vertical="center" indent="1"/>
    </xf>
    <xf numFmtId="0" fontId="6" fillId="0" borderId="0">
      <alignment horizontal="left" indent="1"/>
    </xf>
    <xf numFmtId="0" fontId="8" fillId="0" borderId="0" applyFill="0" applyProtection="0"/>
    <xf numFmtId="0" fontId="12" fillId="0" borderId="0" applyFill="0" applyProtection="0"/>
    <xf numFmtId="0" fontId="22" fillId="7" borderId="0" applyNumberFormat="0" applyBorder="0" applyAlignment="0" applyProtection="0"/>
    <xf numFmtId="0" fontId="23" fillId="8" borderId="0" applyNumberFormat="0" applyBorder="0" applyAlignment="0" applyProtection="0"/>
    <xf numFmtId="0" fontId="24" fillId="9" borderId="0" applyNumberFormat="0" applyBorder="0" applyAlignment="0" applyProtection="0"/>
    <xf numFmtId="0" fontId="25" fillId="10" borderId="32" applyNumberFormat="0" applyAlignment="0" applyProtection="0"/>
    <xf numFmtId="0" fontId="26" fillId="11" borderId="33" applyNumberFormat="0" applyAlignment="0" applyProtection="0"/>
    <xf numFmtId="0" fontId="27" fillId="11" borderId="32" applyNumberFormat="0" applyAlignment="0" applyProtection="0"/>
    <xf numFmtId="0" fontId="28" fillId="0" borderId="34" applyNumberFormat="0" applyFill="0" applyAlignment="0" applyProtection="0"/>
    <xf numFmtId="0" fontId="3" fillId="12" borderId="35" applyNumberFormat="0" applyAlignment="0" applyProtection="0"/>
    <xf numFmtId="0" fontId="29" fillId="0" borderId="0" applyNumberFormat="0" applyFill="0" applyBorder="0" applyAlignment="0" applyProtection="0"/>
    <xf numFmtId="0" fontId="12" fillId="13" borderId="36" applyNumberFormat="0" applyFont="0" applyAlignment="0" applyProtection="0"/>
    <xf numFmtId="0" fontId="30" fillId="0" borderId="0" applyNumberFormat="0" applyFill="0" applyBorder="0" applyAlignment="0" applyProtection="0"/>
    <xf numFmtId="0" fontId="31" fillId="0" borderId="37" applyNumberFormat="0" applyFill="0" applyAlignment="0" applyProtection="0"/>
    <xf numFmtId="0" fontId="1" fillId="14" borderId="0" applyNumberFormat="0" applyBorder="0" applyAlignment="0" applyProtection="0"/>
    <xf numFmtId="0" fontId="1" fillId="15" borderId="0" applyNumberFormat="0" applyBorder="0" applyAlignment="0" applyProtection="0"/>
    <xf numFmtId="0" fontId="32"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2"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2"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32"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cellStyleXfs>
  <cellXfs count="63">
    <xf numFmtId="0" fontId="0" fillId="0" borderId="0" xfId="0">
      <alignment vertical="top"/>
    </xf>
    <xf numFmtId="0" fontId="13" fillId="0" borderId="0" xfId="0" applyFont="1">
      <alignment vertical="top"/>
    </xf>
    <xf numFmtId="0" fontId="13" fillId="0" borderId="0" xfId="2" applyFont="1" applyFill="1" applyBorder="1" applyAlignment="1">
      <alignment vertical="center"/>
    </xf>
    <xf numFmtId="0" fontId="14" fillId="0" borderId="0" xfId="5" applyFont="1" applyFill="1" applyAlignment="1">
      <alignment horizontal="left" vertical="center"/>
    </xf>
    <xf numFmtId="0" fontId="15" fillId="0" borderId="0" xfId="0" applyFont="1" applyAlignment="1">
      <alignment horizontal="left" vertical="center" indent="1"/>
    </xf>
    <xf numFmtId="0" fontId="17" fillId="6" borderId="4" xfId="2" applyFont="1" applyFill="1" applyBorder="1" applyAlignment="1">
      <alignment horizontal="center" vertical="center"/>
    </xf>
    <xf numFmtId="0" fontId="17" fillId="6" borderId="5" xfId="2" applyFont="1" applyFill="1" applyBorder="1" applyAlignment="1">
      <alignment horizontal="center" vertical="center"/>
    </xf>
    <xf numFmtId="0" fontId="17" fillId="6" borderId="6" xfId="2" applyFont="1" applyFill="1" applyBorder="1" applyAlignment="1">
      <alignment horizontal="center" vertical="center"/>
    </xf>
    <xf numFmtId="0" fontId="15" fillId="0" borderId="0" xfId="0" applyFont="1" applyAlignment="1">
      <alignment horizontal="center" vertical="center"/>
    </xf>
    <xf numFmtId="0" fontId="16" fillId="0" borderId="10" xfId="0" applyFont="1" applyBorder="1" applyAlignment="1">
      <alignment horizontal="left" vertical="top" wrapText="1" indent="1"/>
    </xf>
    <xf numFmtId="0" fontId="16" fillId="0" borderId="0" xfId="0" applyFont="1" applyAlignment="1">
      <alignment horizontal="left" vertical="top" wrapText="1" indent="1"/>
    </xf>
    <xf numFmtId="0" fontId="16" fillId="0" borderId="10" xfId="13" applyFont="1" applyFill="1" applyBorder="1" applyAlignment="1">
      <alignment horizontal="left" vertical="top" wrapText="1" indent="1"/>
    </xf>
    <xf numFmtId="0" fontId="13" fillId="0" borderId="8" xfId="16" applyFont="1" applyFill="1" applyBorder="1" applyAlignment="1">
      <alignment horizontal="center" vertical="center"/>
    </xf>
    <xf numFmtId="0" fontId="13" fillId="0" borderId="8" xfId="14" applyFont="1" applyBorder="1" applyAlignment="1">
      <alignment horizontal="center" vertical="center"/>
    </xf>
    <xf numFmtId="0" fontId="16" fillId="0" borderId="15" xfId="13" applyFont="1" applyFill="1" applyBorder="1" applyAlignment="1">
      <alignment horizontal="left" vertical="top" wrapText="1" indent="1"/>
    </xf>
    <xf numFmtId="0" fontId="16" fillId="0" borderId="15" xfId="0" applyFont="1" applyBorder="1" applyAlignment="1">
      <alignment horizontal="left" vertical="top" wrapText="1" indent="1"/>
    </xf>
    <xf numFmtId="0" fontId="16" fillId="0" borderId="21" xfId="13" applyFont="1" applyFill="1" applyBorder="1" applyAlignment="1">
      <alignment horizontal="left" vertical="top" wrapText="1" indent="1"/>
    </xf>
    <xf numFmtId="0" fontId="16" fillId="0" borderId="21" xfId="0" applyFont="1" applyBorder="1" applyAlignment="1">
      <alignment horizontal="left" vertical="top" wrapText="1" indent="1"/>
    </xf>
    <xf numFmtId="0" fontId="16" fillId="0" borderId="27" xfId="13" applyFont="1" applyFill="1" applyBorder="1" applyAlignment="1">
      <alignment horizontal="left" vertical="top" wrapText="1" indent="1"/>
    </xf>
    <xf numFmtId="0" fontId="16" fillId="0" borderId="27" xfId="0" applyFont="1" applyBorder="1" applyAlignment="1">
      <alignment horizontal="left" vertical="top" wrapText="1" indent="1"/>
    </xf>
    <xf numFmtId="168" fontId="15" fillId="0" borderId="9" xfId="12" applyFont="1" applyBorder="1" applyAlignment="1">
      <alignment horizontal="right" indent="1"/>
    </xf>
    <xf numFmtId="168" fontId="15" fillId="0" borderId="11" xfId="12" applyFont="1" applyBorder="1" applyAlignment="1">
      <alignment horizontal="right" indent="1"/>
    </xf>
    <xf numFmtId="168" fontId="15" fillId="0" borderId="9" xfId="13" applyNumberFormat="1" applyFont="1" applyFill="1" applyBorder="1" applyAlignment="1">
      <alignment horizontal="right" vertical="center" wrapText="1" indent="1"/>
    </xf>
    <xf numFmtId="168" fontId="15" fillId="0" borderId="9" xfId="12" applyFont="1" applyBorder="1" applyAlignment="1">
      <alignment horizontal="right" vertical="center" indent="1"/>
    </xf>
    <xf numFmtId="168" fontId="15" fillId="0" borderId="26" xfId="12" applyFont="1" applyBorder="1" applyAlignment="1">
      <alignment horizontal="right" indent="1"/>
    </xf>
    <xf numFmtId="168" fontId="15" fillId="0" borderId="26" xfId="13" applyNumberFormat="1" applyFont="1" applyFill="1" applyBorder="1" applyAlignment="1">
      <alignment horizontal="right" vertical="center" wrapText="1" indent="1"/>
    </xf>
    <xf numFmtId="168" fontId="15" fillId="0" borderId="26" xfId="12" applyFont="1" applyBorder="1" applyAlignment="1">
      <alignment horizontal="right" vertical="center" indent="1"/>
    </xf>
    <xf numFmtId="168" fontId="15" fillId="0" borderId="20" xfId="12" applyFont="1" applyBorder="1" applyAlignment="1">
      <alignment horizontal="right" indent="1"/>
    </xf>
    <xf numFmtId="168" fontId="15" fillId="0" borderId="20" xfId="13" applyNumberFormat="1" applyFont="1" applyFill="1" applyBorder="1" applyAlignment="1">
      <alignment horizontal="right" vertical="center" wrapText="1" indent="1"/>
    </xf>
    <xf numFmtId="168" fontId="15" fillId="0" borderId="20" xfId="12" applyFont="1" applyBorder="1" applyAlignment="1">
      <alignment horizontal="right" vertical="center" indent="1"/>
    </xf>
    <xf numFmtId="168" fontId="15" fillId="0" borderId="14" xfId="12" applyFont="1" applyBorder="1" applyAlignment="1">
      <alignment horizontal="right" indent="1"/>
    </xf>
    <xf numFmtId="168" fontId="15" fillId="0" borderId="14" xfId="13" applyNumberFormat="1" applyFont="1" applyFill="1" applyBorder="1" applyAlignment="1">
      <alignment horizontal="right" vertical="center" wrapText="1" indent="1"/>
    </xf>
    <xf numFmtId="168" fontId="15" fillId="0" borderId="14" xfId="12" applyFont="1" applyBorder="1" applyAlignment="1">
      <alignment horizontal="right" vertical="center" indent="1"/>
    </xf>
    <xf numFmtId="0" fontId="17" fillId="35" borderId="4" xfId="2" applyFont="1" applyFill="1" applyBorder="1" applyAlignment="1">
      <alignment horizontal="center" vertical="center"/>
    </xf>
    <xf numFmtId="0" fontId="17" fillId="35" borderId="5" xfId="2" applyFont="1" applyFill="1" applyBorder="1" applyAlignment="1">
      <alignment horizontal="center" vertical="center"/>
    </xf>
    <xf numFmtId="0" fontId="17" fillId="35" borderId="6" xfId="2" applyFont="1" applyFill="1" applyBorder="1" applyAlignment="1">
      <alignment horizontal="center" vertical="center"/>
    </xf>
    <xf numFmtId="0" fontId="17" fillId="36" borderId="4" xfId="2" applyFont="1" applyFill="1" applyBorder="1" applyAlignment="1">
      <alignment horizontal="center" vertical="center"/>
    </xf>
    <xf numFmtId="0" fontId="17" fillId="36" borderId="5" xfId="2" applyFont="1" applyFill="1" applyBorder="1" applyAlignment="1">
      <alignment horizontal="center" vertical="center"/>
    </xf>
    <xf numFmtId="0" fontId="17" fillId="36" borderId="6" xfId="2" applyFont="1" applyFill="1" applyBorder="1" applyAlignment="1">
      <alignment horizontal="center" vertical="center"/>
    </xf>
    <xf numFmtId="0" fontId="17" fillId="37" borderId="4" xfId="2" applyFont="1" applyFill="1" applyBorder="1" applyAlignment="1">
      <alignment horizontal="center" vertical="center"/>
    </xf>
    <xf numFmtId="0" fontId="17" fillId="37" borderId="5" xfId="2" applyFont="1" applyFill="1" applyBorder="1" applyAlignment="1">
      <alignment horizontal="center" vertical="center"/>
    </xf>
    <xf numFmtId="0" fontId="17" fillId="37" borderId="6" xfId="2" applyFont="1" applyFill="1" applyBorder="1" applyAlignment="1">
      <alignment horizontal="center" vertical="center"/>
    </xf>
    <xf numFmtId="0" fontId="18" fillId="0" borderId="0" xfId="5" applyFont="1" applyFill="1" applyBorder="1">
      <alignment vertical="center"/>
    </xf>
    <xf numFmtId="0" fontId="13" fillId="0" borderId="13" xfId="11" applyFont="1" applyFill="1" applyBorder="1" applyAlignment="1">
      <alignment horizontal="left" vertical="center" wrapText="1" indent="1"/>
    </xf>
    <xf numFmtId="0" fontId="13" fillId="0" borderId="11" xfId="11" applyFont="1" applyFill="1" applyBorder="1" applyAlignment="1">
      <alignment horizontal="left" vertical="center" wrapText="1" indent="1"/>
    </xf>
    <xf numFmtId="0" fontId="16" fillId="0" borderId="7" xfId="11" applyFont="1" applyFill="1" applyBorder="1">
      <alignment horizontal="left" vertical="top" wrapText="1" indent="1"/>
    </xf>
    <xf numFmtId="0" fontId="16" fillId="0" borderId="12" xfId="11" applyFont="1" applyFill="1" applyBorder="1">
      <alignment horizontal="left" vertical="top" wrapText="1" indent="1"/>
    </xf>
    <xf numFmtId="0" fontId="17" fillId="6" borderId="0" xfId="15" applyFont="1" applyFill="1" applyAlignment="1">
      <alignment horizontal="center" vertical="center"/>
    </xf>
    <xf numFmtId="0" fontId="19" fillId="0" borderId="0" xfId="5" applyFont="1" applyFill="1" applyBorder="1">
      <alignment vertical="center"/>
    </xf>
    <xf numFmtId="0" fontId="13" fillId="0" borderId="18" xfId="11" applyFont="1" applyFill="1" applyBorder="1" applyAlignment="1">
      <alignment horizontal="left" vertical="center" wrapText="1" indent="1"/>
    </xf>
    <xf numFmtId="0" fontId="13" fillId="0" borderId="19" xfId="11" applyFont="1" applyFill="1" applyBorder="1" applyAlignment="1">
      <alignment horizontal="left" vertical="center" wrapText="1" indent="1"/>
    </xf>
    <xf numFmtId="0" fontId="16" fillId="0" borderId="16" xfId="11" applyFont="1" applyFill="1" applyBorder="1">
      <alignment horizontal="left" vertical="top" wrapText="1" indent="1"/>
    </xf>
    <xf numFmtId="0" fontId="16" fillId="0" borderId="17" xfId="11" applyFont="1" applyFill="1" applyBorder="1">
      <alignment horizontal="left" vertical="top" wrapText="1" indent="1"/>
    </xf>
    <xf numFmtId="0" fontId="21" fillId="0" borderId="0" xfId="5" applyFont="1" applyFill="1" applyBorder="1">
      <alignment vertical="center"/>
    </xf>
    <xf numFmtId="0" fontId="13" fillId="0" borderId="24" xfId="11" applyFont="1" applyFill="1" applyBorder="1" applyAlignment="1">
      <alignment horizontal="left" vertical="center" wrapText="1" indent="1"/>
    </xf>
    <xf numFmtId="0" fontId="13" fillId="0" borderId="25" xfId="11" applyFont="1" applyFill="1" applyBorder="1" applyAlignment="1">
      <alignment horizontal="left" vertical="center" wrapText="1" indent="1"/>
    </xf>
    <xf numFmtId="0" fontId="16" fillId="0" borderId="22" xfId="11" applyFont="1" applyFill="1" applyBorder="1">
      <alignment horizontal="left" vertical="top" wrapText="1" indent="1"/>
    </xf>
    <xf numFmtId="0" fontId="16" fillId="0" borderId="23" xfId="11" applyFont="1" applyFill="1" applyBorder="1">
      <alignment horizontal="left" vertical="top" wrapText="1" indent="1"/>
    </xf>
    <xf numFmtId="0" fontId="20" fillId="0" borderId="0" xfId="5" applyFont="1" applyFill="1" applyBorder="1">
      <alignment vertical="center"/>
    </xf>
    <xf numFmtId="0" fontId="13" fillId="0" borderId="30" xfId="11" applyFont="1" applyFill="1" applyBorder="1" applyAlignment="1">
      <alignment horizontal="left" vertical="center" wrapText="1" indent="1"/>
    </xf>
    <xf numFmtId="0" fontId="13" fillId="0" borderId="31" xfId="11" applyFont="1" applyFill="1" applyBorder="1" applyAlignment="1">
      <alignment horizontal="left" vertical="center" wrapText="1" indent="1"/>
    </xf>
    <xf numFmtId="0" fontId="16" fillId="0" borderId="28" xfId="11" applyFont="1" applyFill="1" applyBorder="1">
      <alignment horizontal="left" vertical="top" wrapText="1" indent="1"/>
    </xf>
    <xf numFmtId="0" fontId="16" fillId="0" borderId="29" xfId="11" applyFont="1" applyFill="1" applyBorder="1">
      <alignment horizontal="left" vertical="top" wrapText="1" indent="1"/>
    </xf>
  </cellXfs>
  <cellStyles count="50">
    <cellStyle name="20% — акцент1" xfId="29" builtinId="30" customBuiltin="1"/>
    <cellStyle name="20% — акцент2" xfId="32" builtinId="34" customBuiltin="1"/>
    <cellStyle name="20% — акцент3" xfId="36" builtinId="38" customBuiltin="1"/>
    <cellStyle name="20% — акцент4" xfId="40" builtinId="42" customBuiltin="1"/>
    <cellStyle name="20% — акцент5" xfId="43" builtinId="46" customBuiltin="1"/>
    <cellStyle name="20% — акцент6" xfId="47" builtinId="50" customBuiltin="1"/>
    <cellStyle name="40% — акцент1" xfId="1" builtinId="31" customBuiltin="1"/>
    <cellStyle name="40% — акцент2" xfId="33" builtinId="35" customBuiltin="1"/>
    <cellStyle name="40% — акцент3" xfId="37" builtinId="39" customBuiltin="1"/>
    <cellStyle name="40% — акцент4" xfId="41" builtinId="43" customBuiltin="1"/>
    <cellStyle name="40% — акцент5" xfId="44" builtinId="47" customBuiltin="1"/>
    <cellStyle name="40% — акцент6" xfId="48" builtinId="51" customBuiltin="1"/>
    <cellStyle name="60% — акцент1" xfId="30" builtinId="32" customBuiltin="1"/>
    <cellStyle name="60% — акцент2" xfId="34" builtinId="36" customBuiltin="1"/>
    <cellStyle name="60% — акцент3" xfId="38" builtinId="40" customBuiltin="1"/>
    <cellStyle name="60% — акцент4" xfId="42" builtinId="44" customBuiltin="1"/>
    <cellStyle name="60% — акцент5" xfId="45" builtinId="48" customBuiltin="1"/>
    <cellStyle name="60% — акцент6" xfId="49" builtinId="52" customBuiltin="1"/>
    <cellStyle name="À bandes" xfId="13" xr:uid="{00000000-0005-0000-0000-000003000000}"/>
    <cellStyle name="Jour" xfId="12" xr:uid="{00000000-0005-0000-0000-000008000000}"/>
    <cellStyle name="Saisie des paramètres" xfId="14" xr:uid="{00000000-0005-0000-0000-00000F000000}"/>
    <cellStyle name="Акцент1" xfId="3" builtinId="29" customBuiltin="1"/>
    <cellStyle name="Акцент2" xfId="31" builtinId="33" customBuiltin="1"/>
    <cellStyle name="Акцент3" xfId="35" builtinId="37" customBuiltin="1"/>
    <cellStyle name="Акцент4" xfId="39" builtinId="41" customBuiltin="1"/>
    <cellStyle name="Акцент5" xfId="4" builtinId="45" customBuiltin="1"/>
    <cellStyle name="Акцент6" xfId="46" builtinId="49" customBuiltin="1"/>
    <cellStyle name="Ввод " xfId="20" builtinId="20" customBuiltin="1"/>
    <cellStyle name="Вывод" xfId="21" builtinId="21" customBuiltin="1"/>
    <cellStyle name="Вычисление" xfId="22" builtinId="22" customBuiltin="1"/>
    <cellStyle name="Денежный" xfId="8" builtinId="4" customBuiltin="1"/>
    <cellStyle name="Денежный [0]" xfId="9" builtinId="7" customBuiltin="1"/>
    <cellStyle name="Заголовок 1" xfId="2" builtinId="16" customBuiltin="1"/>
    <cellStyle name="Заголовок 2" xfId="15" builtinId="17" customBuiltin="1"/>
    <cellStyle name="Заголовок 3" xfId="16" builtinId="18" customBuiltin="1"/>
    <cellStyle name="Заголовок 4" xfId="11" builtinId="19" customBuiltin="1"/>
    <cellStyle name="Итог" xfId="28" builtinId="25" customBuiltin="1"/>
    <cellStyle name="Контрольная ячейка" xfId="24" builtinId="23" customBuiltin="1"/>
    <cellStyle name="Название" xfId="5" builtinId="15" customBuiltin="1"/>
    <cellStyle name="Нейтральный" xfId="19" builtinId="28" customBuiltin="1"/>
    <cellStyle name="Обычный" xfId="0" builtinId="0" customBuiltin="1"/>
    <cellStyle name="Плохой" xfId="18" builtinId="27" customBuiltin="1"/>
    <cellStyle name="Пояснение" xfId="27" builtinId="53" customBuiltin="1"/>
    <cellStyle name="Примечание" xfId="26" builtinId="10" customBuiltin="1"/>
    <cellStyle name="Процентный" xfId="10" builtinId="5" customBuiltin="1"/>
    <cellStyle name="Связанная ячейка" xfId="23" builtinId="24" customBuiltin="1"/>
    <cellStyle name="Текст предупреждения" xfId="25" builtinId="11" customBuiltin="1"/>
    <cellStyle name="Финансовый" xfId="6" builtinId="3" customBuiltin="1"/>
    <cellStyle name="Финансовый [0]" xfId="7" builtinId="6" customBuiltin="1"/>
    <cellStyle name="Хороший" xfId="17" builtinId="26" customBuiltin="1"/>
  </cellStyles>
  <dxfs count="24">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1F2F5"/>
      <rgbColor rgb="00008080"/>
      <rgbColor rgb="00E4EAF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314265"/>
      <rgbColor rgb="00CCFFCC"/>
      <rgbColor rgb="00FFEECD"/>
      <rgbColor rgb="00D0D8E2"/>
      <rgbColor rgb="00FF99CC"/>
      <rgbColor rgb="00CC99FF"/>
      <rgbColor rgb="00FFCC99"/>
      <rgbColor rgb="003366FF"/>
      <rgbColor rgb="0033CCCC"/>
      <rgbColor rgb="0099CC00"/>
      <rgbColor rgb="00FFCC00"/>
      <rgbColor rgb="00FF9900"/>
      <rgbColor rgb="00FF6600"/>
      <rgbColor rgb="00717789"/>
      <rgbColor rgb="00969696"/>
      <rgbColor rgb="00003366"/>
      <rgbColor rgb="00339966"/>
      <rgbColor rgb="00003300"/>
      <rgbColor rgb="00333300"/>
      <rgbColor rgb="00993300"/>
      <rgbColor rgb="00993366"/>
      <rgbColor rgb="00333399"/>
      <rgbColor rgb="004B4B4B"/>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525421</xdr:colOff>
      <xdr:row>1</xdr:row>
      <xdr:rowOff>0</xdr:rowOff>
    </xdr:from>
    <xdr:to>
      <xdr:col>8</xdr:col>
      <xdr:colOff>7978</xdr:colOff>
      <xdr:row>1</xdr:row>
      <xdr:rowOff>1143000</xdr:rowOff>
    </xdr:to>
    <xdr:pic>
      <xdr:nvPicPr>
        <xdr:cNvPr id="3" name="Image 2" descr="En-tête Hiver&#10;&#10;Photomontage de Word : hiver">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rcRect/>
        <a:stretch/>
      </xdr:blipFill>
      <xdr:spPr>
        <a:xfrm>
          <a:off x="4449721" y="114300"/>
          <a:ext cx="4549857" cy="1143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9525</xdr:colOff>
      <xdr:row>1</xdr:row>
      <xdr:rowOff>0</xdr:rowOff>
    </xdr:from>
    <xdr:to>
      <xdr:col>8</xdr:col>
      <xdr:colOff>9525</xdr:colOff>
      <xdr:row>1</xdr:row>
      <xdr:rowOff>1143000</xdr:rowOff>
    </xdr:to>
    <xdr:pic>
      <xdr:nvPicPr>
        <xdr:cNvPr id="4" name="Image 3" descr="En-tête Automne&#10;&#10;Photomontage de Word : automne">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srcRect t="3140" b="3140"/>
        <a:stretch/>
      </xdr:blipFill>
      <xdr:spPr>
        <a:xfrm>
          <a:off x="3933825" y="114300"/>
          <a:ext cx="5067300" cy="1143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9525</xdr:colOff>
      <xdr:row>1</xdr:row>
      <xdr:rowOff>0</xdr:rowOff>
    </xdr:from>
    <xdr:to>
      <xdr:col>8</xdr:col>
      <xdr:colOff>9525</xdr:colOff>
      <xdr:row>1</xdr:row>
      <xdr:rowOff>1143000</xdr:rowOff>
    </xdr:to>
    <xdr:pic>
      <xdr:nvPicPr>
        <xdr:cNvPr id="4" name="Image 3" descr="En-tête Automne&#10;&#10;Photomontage de Word : automne">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1"/>
        <a:srcRect t="3140" b="3140"/>
        <a:stretch/>
      </xdr:blipFill>
      <xdr:spPr>
        <a:xfrm>
          <a:off x="3933825" y="114300"/>
          <a:ext cx="5067300" cy="1143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525421</xdr:colOff>
      <xdr:row>1</xdr:row>
      <xdr:rowOff>0</xdr:rowOff>
    </xdr:from>
    <xdr:to>
      <xdr:col>8</xdr:col>
      <xdr:colOff>7978</xdr:colOff>
      <xdr:row>1</xdr:row>
      <xdr:rowOff>1143000</xdr:rowOff>
    </xdr:to>
    <xdr:pic>
      <xdr:nvPicPr>
        <xdr:cNvPr id="3" name="Image 2" descr="En-tête Hiver&#10;&#10;Photomontage de Word : hiver">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srcRect/>
        <a:stretch/>
      </xdr:blipFill>
      <xdr:spPr>
        <a:xfrm>
          <a:off x="4449721" y="114300"/>
          <a:ext cx="4549857" cy="1143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525421</xdr:colOff>
      <xdr:row>1</xdr:row>
      <xdr:rowOff>0</xdr:rowOff>
    </xdr:from>
    <xdr:to>
      <xdr:col>8</xdr:col>
      <xdr:colOff>7978</xdr:colOff>
      <xdr:row>1</xdr:row>
      <xdr:rowOff>1143000</xdr:rowOff>
    </xdr:to>
    <xdr:pic>
      <xdr:nvPicPr>
        <xdr:cNvPr id="3" name="Image 2" descr="En-tête Hiver&#10;&#10;Photomontage de Word : hiver">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rcRect/>
        <a:stretch/>
      </xdr:blipFill>
      <xdr:spPr>
        <a:xfrm>
          <a:off x="4449721" y="114300"/>
          <a:ext cx="4549857" cy="1143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90477</xdr:colOff>
      <xdr:row>1</xdr:row>
      <xdr:rowOff>0</xdr:rowOff>
    </xdr:from>
    <xdr:to>
      <xdr:col>8</xdr:col>
      <xdr:colOff>4773</xdr:colOff>
      <xdr:row>1</xdr:row>
      <xdr:rowOff>1143000</xdr:rowOff>
    </xdr:to>
    <xdr:pic>
      <xdr:nvPicPr>
        <xdr:cNvPr id="2" name="Image 1" descr="En-tête Printemps&#10;&#10;Photomontage de Word : printemps">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rcRect/>
        <a:stretch/>
      </xdr:blipFill>
      <xdr:spPr>
        <a:xfrm>
          <a:off x="4014777" y="114300"/>
          <a:ext cx="4981596" cy="1143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90477</xdr:colOff>
      <xdr:row>1</xdr:row>
      <xdr:rowOff>0</xdr:rowOff>
    </xdr:from>
    <xdr:to>
      <xdr:col>8</xdr:col>
      <xdr:colOff>4773</xdr:colOff>
      <xdr:row>1</xdr:row>
      <xdr:rowOff>1143000</xdr:rowOff>
    </xdr:to>
    <xdr:pic>
      <xdr:nvPicPr>
        <xdr:cNvPr id="4" name="Image 3" descr="En-tête Printemps&#10;&#10;Photomontage de Word : printemps">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rcRect/>
        <a:stretch/>
      </xdr:blipFill>
      <xdr:spPr>
        <a:xfrm>
          <a:off x="4014777" y="114300"/>
          <a:ext cx="4981596" cy="1143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90477</xdr:colOff>
      <xdr:row>1</xdr:row>
      <xdr:rowOff>0</xdr:rowOff>
    </xdr:from>
    <xdr:to>
      <xdr:col>8</xdr:col>
      <xdr:colOff>4773</xdr:colOff>
      <xdr:row>1</xdr:row>
      <xdr:rowOff>1143000</xdr:rowOff>
    </xdr:to>
    <xdr:pic>
      <xdr:nvPicPr>
        <xdr:cNvPr id="4" name="Image 3" descr="En-tête Printemps&#10;&#10;Photomontage de Word : printemps">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srcRect/>
        <a:stretch/>
      </xdr:blipFill>
      <xdr:spPr>
        <a:xfrm>
          <a:off x="4014777" y="114300"/>
          <a:ext cx="4981596" cy="1143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448575</xdr:colOff>
      <xdr:row>1</xdr:row>
      <xdr:rowOff>0</xdr:rowOff>
    </xdr:from>
    <xdr:to>
      <xdr:col>8</xdr:col>
      <xdr:colOff>8624</xdr:colOff>
      <xdr:row>1</xdr:row>
      <xdr:rowOff>1143000</xdr:rowOff>
    </xdr:to>
    <xdr:pic>
      <xdr:nvPicPr>
        <xdr:cNvPr id="3" name="Image 2" descr="En-tête Été&#10;&#10;Photomontage de Word : été">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rcRect/>
        <a:stretch/>
      </xdr:blipFill>
      <xdr:spPr>
        <a:xfrm>
          <a:off x="4372875" y="114300"/>
          <a:ext cx="4627349" cy="1143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448575</xdr:colOff>
      <xdr:row>1</xdr:row>
      <xdr:rowOff>0</xdr:rowOff>
    </xdr:from>
    <xdr:to>
      <xdr:col>8</xdr:col>
      <xdr:colOff>8624</xdr:colOff>
      <xdr:row>1</xdr:row>
      <xdr:rowOff>1143000</xdr:rowOff>
    </xdr:to>
    <xdr:pic>
      <xdr:nvPicPr>
        <xdr:cNvPr id="4" name="Image 3" descr="En-tête Été&#10;&#10;Photomontage de Word : été">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srcRect/>
        <a:stretch/>
      </xdr:blipFill>
      <xdr:spPr>
        <a:xfrm>
          <a:off x="4372875" y="114300"/>
          <a:ext cx="4627349" cy="1143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448575</xdr:colOff>
      <xdr:row>1</xdr:row>
      <xdr:rowOff>0</xdr:rowOff>
    </xdr:from>
    <xdr:to>
      <xdr:col>8</xdr:col>
      <xdr:colOff>8624</xdr:colOff>
      <xdr:row>1</xdr:row>
      <xdr:rowOff>1143000</xdr:rowOff>
    </xdr:to>
    <xdr:pic>
      <xdr:nvPicPr>
        <xdr:cNvPr id="4" name="Image 3" descr="En-tête Été&#10;&#10;Photomontage de Word : été">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srcRect/>
        <a:stretch/>
      </xdr:blipFill>
      <xdr:spPr>
        <a:xfrm>
          <a:off x="4372875" y="114300"/>
          <a:ext cx="4627349" cy="1143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9525</xdr:colOff>
      <xdr:row>1</xdr:row>
      <xdr:rowOff>0</xdr:rowOff>
    </xdr:from>
    <xdr:to>
      <xdr:col>8</xdr:col>
      <xdr:colOff>9525</xdr:colOff>
      <xdr:row>1</xdr:row>
      <xdr:rowOff>1143000</xdr:rowOff>
    </xdr:to>
    <xdr:pic>
      <xdr:nvPicPr>
        <xdr:cNvPr id="3" name="Image 2" descr="En-tête Automne&#10;&#10;Photomontage de Word : automne">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rcRect t="3140" b="3140"/>
        <a:stretch/>
      </xdr:blipFill>
      <xdr:spPr>
        <a:xfrm>
          <a:off x="3933825" y="114300"/>
          <a:ext cx="5067300" cy="1143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ustom 6">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tint="0.59999389629810485"/>
    <pageSetUpPr autoPageBreaks="0" fitToPage="1"/>
  </sheetPr>
  <dimension ref="B1:L15"/>
  <sheetViews>
    <sheetView showGridLines="0" tabSelected="1" zoomScaleNormal="100" workbookViewId="0">
      <selection activeCell="N5" sqref="N5"/>
    </sheetView>
  </sheetViews>
  <sheetFormatPr defaultColWidth="8.75" defaultRowHeight="16.5"/>
  <cols>
    <col min="1" max="1" width="1.625" style="1" customWidth="1"/>
    <col min="2" max="8" width="16.625" style="1" customWidth="1"/>
    <col min="9" max="9" width="1.625" style="1" customWidth="1"/>
    <col min="10" max="10" width="8.625" style="1" customWidth="1"/>
    <col min="11" max="11" width="17.625" style="1" customWidth="1"/>
    <col min="12" max="12" width="21.875" style="1" customWidth="1"/>
    <col min="13" max="13" width="1.625" style="1" customWidth="1"/>
    <col min="14" max="16384" width="8.75" style="1"/>
  </cols>
  <sheetData>
    <row r="1" spans="2:12" ht="9" customHeight="1">
      <c r="I1" s="1" t="s">
        <v>1</v>
      </c>
    </row>
    <row r="2" spans="2:12" ht="96" customHeight="1">
      <c r="B2" s="42" t="str">
        <f>"Janvier "&amp;AnnéeCalendrier</f>
        <v>Janvier 2026</v>
      </c>
      <c r="C2" s="42"/>
      <c r="D2" s="42"/>
      <c r="E2" s="2"/>
      <c r="F2" s="2"/>
      <c r="G2" s="2"/>
      <c r="H2" s="3"/>
    </row>
    <row r="3" spans="2:12" s="8" customFormat="1" ht="24" customHeight="1">
      <c r="B3" s="5" t="s">
        <v>6</v>
      </c>
      <c r="C3" s="6" t="s">
        <v>5</v>
      </c>
      <c r="D3" s="6" t="s">
        <v>7</v>
      </c>
      <c r="E3" s="6" t="s">
        <v>8</v>
      </c>
      <c r="F3" s="6" t="s">
        <v>9</v>
      </c>
      <c r="G3" s="6" t="s">
        <v>10</v>
      </c>
      <c r="H3" s="7" t="s">
        <v>11</v>
      </c>
      <c r="K3" s="47"/>
      <c r="L3" s="47"/>
    </row>
    <row r="4" spans="2:12" s="4" customFormat="1" ht="24" customHeight="1">
      <c r="B4" s="20">
        <f t="array" ref="B4:H4">JoursEtSemaines+DATE(AnnéeCalendrier,1,1)-WEEKDAY(DATE(AnnéeCalendrier,1,1),(DébutSemaine="Lundi")+1)+1</f>
        <v>46020</v>
      </c>
      <c r="C4" s="20">
        <v>46021</v>
      </c>
      <c r="D4" s="20">
        <v>46022</v>
      </c>
      <c r="E4" s="20">
        <v>46023</v>
      </c>
      <c r="F4" s="20">
        <v>46024</v>
      </c>
      <c r="G4" s="20">
        <v>46025</v>
      </c>
      <c r="H4" s="21">
        <v>46026</v>
      </c>
      <c r="K4" s="12" t="s">
        <v>2</v>
      </c>
      <c r="L4" s="12" t="s">
        <v>3</v>
      </c>
    </row>
    <row r="5" spans="2:12" s="10" customFormat="1" ht="56.1" customHeight="1">
      <c r="B5" s="9"/>
      <c r="C5" s="9"/>
      <c r="D5" s="9"/>
      <c r="E5" s="9"/>
      <c r="F5" s="9"/>
      <c r="G5" s="9"/>
      <c r="H5" s="9"/>
      <c r="K5" s="13">
        <v>2026</v>
      </c>
      <c r="L5" s="13" t="s">
        <v>4</v>
      </c>
    </row>
    <row r="6" spans="2:12" s="4" customFormat="1" ht="24" customHeight="1">
      <c r="B6" s="22">
        <f t="array" ref="B6:H6">JoursEtSemaines+DATE(AnnéeCalendrier,1,1)-WEEKDAY(DATE(AnnéeCalendrier,1,1),(DébutSemaine="Lundi")+1)+8</f>
        <v>46027</v>
      </c>
      <c r="C6" s="22">
        <v>46028</v>
      </c>
      <c r="D6" s="22">
        <v>46029</v>
      </c>
      <c r="E6" s="22">
        <v>46030</v>
      </c>
      <c r="F6" s="22">
        <v>46031</v>
      </c>
      <c r="G6" s="22">
        <v>46032</v>
      </c>
      <c r="H6" s="22">
        <v>46033</v>
      </c>
    </row>
    <row r="7" spans="2:12" s="10" customFormat="1" ht="56.1" customHeight="1">
      <c r="B7" s="11"/>
      <c r="C7" s="11"/>
      <c r="D7" s="11"/>
      <c r="E7" s="11"/>
      <c r="F7" s="11"/>
      <c r="G7" s="11"/>
      <c r="H7" s="11"/>
    </row>
    <row r="8" spans="2:12" s="4" customFormat="1" ht="24" customHeight="1">
      <c r="B8" s="23">
        <f t="array" ref="B8:H8">JoursEtSemaines+DATE(AnnéeCalendrier,1,1)-WEEKDAY(DATE(AnnéeCalendrier,1,1),(DébutSemaine="Lundi")+1)+15</f>
        <v>46034</v>
      </c>
      <c r="C8" s="23">
        <v>46035</v>
      </c>
      <c r="D8" s="23">
        <v>46036</v>
      </c>
      <c r="E8" s="23">
        <v>46037</v>
      </c>
      <c r="F8" s="23">
        <v>46038</v>
      </c>
      <c r="G8" s="23">
        <v>46039</v>
      </c>
      <c r="H8" s="23">
        <v>46040</v>
      </c>
    </row>
    <row r="9" spans="2:12" s="10" customFormat="1" ht="56.1" customHeight="1">
      <c r="B9" s="9"/>
      <c r="C9" s="9"/>
      <c r="D9" s="9"/>
      <c r="E9" s="9"/>
      <c r="F9" s="9"/>
      <c r="G9" s="9"/>
      <c r="H9" s="9"/>
    </row>
    <row r="10" spans="2:12" s="4" customFormat="1" ht="24" customHeight="1">
      <c r="B10" s="22">
        <f t="array" ref="B10:H10">JoursEtSemaines+DATE(AnnéeCalendrier,1,1)-WEEKDAY(DATE(AnnéeCalendrier,1,1),(DébutSemaine="Lundi")+1)+22</f>
        <v>46041</v>
      </c>
      <c r="C10" s="22">
        <v>46042</v>
      </c>
      <c r="D10" s="22">
        <v>46043</v>
      </c>
      <c r="E10" s="22">
        <v>46044</v>
      </c>
      <c r="F10" s="22">
        <v>46045</v>
      </c>
      <c r="G10" s="22">
        <v>46046</v>
      </c>
      <c r="H10" s="22">
        <v>46047</v>
      </c>
    </row>
    <row r="11" spans="2:12" s="10" customFormat="1" ht="56.1" customHeight="1">
      <c r="B11" s="11"/>
      <c r="C11" s="11"/>
      <c r="D11" s="11"/>
      <c r="E11" s="11"/>
      <c r="F11" s="11"/>
      <c r="G11" s="11"/>
      <c r="H11" s="11"/>
    </row>
    <row r="12" spans="2:12" s="4" customFormat="1" ht="24" customHeight="1">
      <c r="B12" s="23">
        <f t="array" ref="B12:H12">JoursEtSemaines+DATE(AnnéeCalendrier,1,1)-WEEKDAY(DATE(AnnéeCalendrier,1,1),(DébutSemaine="Lundi")+1)+29</f>
        <v>46048</v>
      </c>
      <c r="C12" s="23">
        <v>46049</v>
      </c>
      <c r="D12" s="23">
        <v>46050</v>
      </c>
      <c r="E12" s="23">
        <v>46051</v>
      </c>
      <c r="F12" s="23">
        <v>46052</v>
      </c>
      <c r="G12" s="23">
        <v>46053</v>
      </c>
      <c r="H12" s="23">
        <v>46054</v>
      </c>
    </row>
    <row r="13" spans="2:12" s="10" customFormat="1" ht="56.1" customHeight="1">
      <c r="B13" s="9"/>
      <c r="C13" s="9"/>
      <c r="D13" s="9"/>
      <c r="E13" s="9"/>
      <c r="F13" s="9"/>
      <c r="G13" s="9"/>
      <c r="H13" s="9"/>
    </row>
    <row r="14" spans="2:12" s="4" customFormat="1" ht="24" customHeight="1">
      <c r="B14" s="22">
        <f t="array" ref="B14:C14">JoursEtSemaines+DATE(AnnéeCalendrier,1,1)-WEEKDAY(DATE(AnnéeCalendrier,1,1),(DébutSemaine="Lundi")+1)+36</f>
        <v>46055</v>
      </c>
      <c r="C14" s="22">
        <v>46056</v>
      </c>
      <c r="D14" s="43" t="s">
        <v>0</v>
      </c>
      <c r="E14" s="43"/>
      <c r="F14" s="43"/>
      <c r="G14" s="43"/>
      <c r="H14" s="44"/>
    </row>
    <row r="15" spans="2:12" s="10" customFormat="1" ht="56.1" customHeight="1">
      <c r="B15" s="11"/>
      <c r="C15" s="11"/>
      <c r="D15" s="45"/>
      <c r="E15" s="45"/>
      <c r="F15" s="45"/>
      <c r="G15" s="45"/>
      <c r="H15" s="46"/>
    </row>
  </sheetData>
  <mergeCells count="4">
    <mergeCell ref="B2:D2"/>
    <mergeCell ref="D14:H14"/>
    <mergeCell ref="D15:H15"/>
    <mergeCell ref="K3:L3"/>
  </mergeCells>
  <phoneticPr fontId="2" type="noConversion"/>
  <conditionalFormatting sqref="B4:G4">
    <cfRule type="expression" dxfId="23" priority="23">
      <formula>DAY(B4)&gt;8</formula>
    </cfRule>
  </conditionalFormatting>
  <conditionalFormatting sqref="B12:H12 B14:C14">
    <cfRule type="expression" dxfId="22" priority="24">
      <formula>AND(DAY(B12)&gt;=1,DAY(B12)&lt;=15)</formula>
    </cfRule>
  </conditionalFormatting>
  <dataValidations count="13">
    <dataValidation type="list" errorStyle="warning" allowBlank="1" showInputMessage="1" showErrorMessage="1" error="Sélectionnez un jour dans la liste. Sélectionnez ANNULER, puis appuyez sur ALT+FLÈCHE BAS pour choisir un jour dans la liste déroulante." prompt="Sélectionnez le jour de début de la semaine dans cette cellule. Appuyez sur Alt+Bas pour ouvrir la liste déroulante, puis sur Bas et Entrée pour effectuer une sélection" sqref="L5" xr:uid="{00000000-0002-0000-0000-000000000000}">
      <formula1>"dimanche, lundi"</formula1>
    </dataValidation>
    <dataValidation allowBlank="1" showInputMessage="1" showErrorMessage="1" prompt="Créez un calendrier personnalisé d’un mois dans ce classeur. Personnalisez l’année et le jour de début de la semaine pour tous les mois avec cette feuille de calcul Janvier. Chaque mois figure sur une feuille de calcul distincte." sqref="A1" xr:uid="{00000000-0002-0000-0000-000001000000}"/>
    <dataValidation allowBlank="1" showInputMessage="1" showErrorMessage="1" prompt="Entrez l’année dans la cellule ci-dessous." sqref="K4" xr:uid="{00000000-0002-0000-0000-000002000000}"/>
    <dataValidation allowBlank="1" showInputMessage="1" showErrorMessage="1" prompt="Sélectionnez le jour de début de la semaine dans la cellule ci-dessous." sqref="L4" xr:uid="{00000000-0002-0000-0000-000003000000}"/>
    <dataValidation allowBlank="1" showInputMessage="1" showErrorMessage="1" prompt="Entrez l’année dans cette cellule." sqref="K5" xr:uid="{00000000-0002-0000-0000-000004000000}"/>
    <dataValidation allowBlank="1" showInputMessage="1" showErrorMessage="1" prompt="Cette ligne contient les noms des jours de la semaine pour ce calendrier. Cette cellule contient le jour de début de la semaine. Pour modifier ce jour-là, entrez le nouveau jour dans la cellule L5 de cette feuille de calcul." sqref="B3" xr:uid="{00000000-0002-0000-0000-000005000000}"/>
    <dataValidation allowBlank="1" showInputMessage="1" showErrorMessage="1" prompt="Cette ligne ainsi que les lignes 6, 8, 10, 12 et 14 contiennent les jours civils de la semaine. Si cette cellule ne contient pas le numéro 1, c’est qu’il s’agit d’un jour du mois précédent. Entrez des notes dans la cellule D15." sqref="B4" xr:uid="{00000000-0002-0000-0000-000006000000}"/>
    <dataValidation allowBlank="1" showInputMessage="1" showErrorMessage="1" prompt="L’année dans cette cellule est automatiquement mise à jour en fonction de l’année entrée dans la cellule K5. Le calendrier ci-dessous inclut les dates des mois précédent et suivant dans une teinte plus claire." sqref="B2:D2" xr:uid="{00000000-0002-0000-0000-000007000000}"/>
    <dataValidation allowBlank="1" showInputMessage="1" showErrorMessage="1" prompt="Jour de la semaine défini automatiquement." sqref="C3:H3" xr:uid="{00000000-0002-0000-0000-000008000000}"/>
    <dataValidation allowBlank="1" showInputMessage="1" showErrorMessage="1" prompt="Cette ligne ainsi que les lignes 7, 9, 11, 13 et 15 sont des cellules destinées à la saisie de notes quotidiennes en rapport avec le jour civil figurant dans la cellule située au-dessus." sqref="B5" xr:uid="{00000000-0002-0000-0000-000009000000}"/>
    <dataValidation allowBlank="1" showInputMessage="1" prompt="Entrez les notes mensuelles dans cette cellule." sqref="D15:H15" xr:uid="{00000000-0002-0000-0000-00000A000000}"/>
    <dataValidation allowBlank="1" showInputMessage="1" prompt="Entrez les notes mensuelles dans la cellule ci-dessous." sqref="D14:H14" xr:uid="{00000000-0002-0000-0000-00000B000000}"/>
    <dataValidation allowBlank="1" showInputMessage="1" showErrorMessage="1" prompt="Entrez l’année et sélectionnez le jour de début du calendrier dans les cellules ci-dessous. Ces cellules Paramètres du calendrier ne s’imprimeront pas." sqref="K3" xr:uid="{00000000-0002-0000-0000-00000C000000}"/>
  </dataValidations>
  <printOptions horizontalCentered="1"/>
  <pageMargins left="0.25" right="0.25" top="0.5" bottom="0.5" header="0.3" footer="0.3"/>
  <pageSetup paperSize="9" orientation="landscape" r:id="rId1"/>
  <headerFooter differentFirst="1"/>
  <drawing r:id="rId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5" tint="0.59999389629810485"/>
    <pageSetUpPr fitToPage="1"/>
  </sheetPr>
  <dimension ref="B1:I15"/>
  <sheetViews>
    <sheetView showGridLines="0" workbookViewId="0">
      <selection activeCell="J2" sqref="J2"/>
    </sheetView>
  </sheetViews>
  <sheetFormatPr defaultColWidth="8.75" defaultRowHeight="16.5"/>
  <cols>
    <col min="1" max="1" width="1.625" style="1" customWidth="1"/>
    <col min="2" max="8" width="16.625" style="1" customWidth="1"/>
    <col min="9" max="9" width="1.625" style="1" customWidth="1"/>
    <col min="10" max="10" width="8.625" style="1" customWidth="1"/>
    <col min="11" max="16384" width="8.75" style="1"/>
  </cols>
  <sheetData>
    <row r="1" spans="2:9" ht="9" customHeight="1">
      <c r="I1" s="1" t="s">
        <v>1</v>
      </c>
    </row>
    <row r="2" spans="2:9" ht="96" customHeight="1">
      <c r="B2" s="58" t="str">
        <f>"Octobre "&amp;AnnéeCalendrier</f>
        <v>Octobre 2026</v>
      </c>
      <c r="C2" s="58"/>
      <c r="D2" s="58"/>
      <c r="E2" s="2"/>
      <c r="F2" s="2"/>
      <c r="G2" s="2"/>
      <c r="H2" s="3"/>
    </row>
    <row r="3" spans="2:9" s="8" customFormat="1" ht="24" customHeight="1">
      <c r="B3" s="33" t="s">
        <v>6</v>
      </c>
      <c r="C3" s="34" t="s">
        <v>5</v>
      </c>
      <c r="D3" s="34" t="s">
        <v>7</v>
      </c>
      <c r="E3" s="34" t="s">
        <v>8</v>
      </c>
      <c r="F3" s="34" t="s">
        <v>9</v>
      </c>
      <c r="G3" s="34" t="s">
        <v>10</v>
      </c>
      <c r="H3" s="35" t="s">
        <v>11</v>
      </c>
    </row>
    <row r="4" spans="2:9" s="4" customFormat="1" ht="24" customHeight="1">
      <c r="B4" s="24">
        <f t="array" ref="B4:H4">JoursEtSemaines+DATE(AnnéeCalendrier,10,1)-WEEKDAY(DATE(AnnéeCalendrier,10,1),(DébutSemaine="Lundi")+1)+1</f>
        <v>46293</v>
      </c>
      <c r="C4" s="24">
        <v>46294</v>
      </c>
      <c r="D4" s="24">
        <v>46295</v>
      </c>
      <c r="E4" s="24">
        <v>46296</v>
      </c>
      <c r="F4" s="24">
        <v>46297</v>
      </c>
      <c r="G4" s="24">
        <v>46298</v>
      </c>
      <c r="H4" s="24">
        <v>46299</v>
      </c>
    </row>
    <row r="5" spans="2:9" s="10" customFormat="1" ht="56.1" customHeight="1">
      <c r="B5" s="19"/>
      <c r="C5" s="19"/>
      <c r="D5" s="19"/>
      <c r="E5" s="19"/>
      <c r="F5" s="19"/>
      <c r="G5" s="19"/>
      <c r="H5" s="19"/>
    </row>
    <row r="6" spans="2:9" s="4" customFormat="1" ht="24" customHeight="1">
      <c r="B6" s="25">
        <f t="array" ref="B6:H6">JoursEtSemaines+DATE(AnnéeCalendrier,10,1)-WEEKDAY(DATE(AnnéeCalendrier,10,1),(DébutSemaine="Lundi")+1)+8</f>
        <v>46300</v>
      </c>
      <c r="C6" s="25">
        <v>46301</v>
      </c>
      <c r="D6" s="25">
        <v>46302</v>
      </c>
      <c r="E6" s="25">
        <v>46303</v>
      </c>
      <c r="F6" s="25">
        <v>46304</v>
      </c>
      <c r="G6" s="25">
        <v>46305</v>
      </c>
      <c r="H6" s="25">
        <v>46306</v>
      </c>
    </row>
    <row r="7" spans="2:9" s="10" customFormat="1" ht="56.1" customHeight="1">
      <c r="B7" s="18"/>
      <c r="C7" s="18"/>
      <c r="D7" s="18"/>
      <c r="E7" s="18"/>
      <c r="F7" s="18"/>
      <c r="G7" s="18"/>
      <c r="H7" s="18"/>
    </row>
    <row r="8" spans="2:9" s="4" customFormat="1" ht="24" customHeight="1">
      <c r="B8" s="26">
        <f t="array" ref="B8:H8">JoursEtSemaines+DATE(AnnéeCalendrier,10,1)-WEEKDAY(DATE(AnnéeCalendrier,10,1),(DébutSemaine="Lundi")+1)+15</f>
        <v>46307</v>
      </c>
      <c r="C8" s="26">
        <v>46308</v>
      </c>
      <c r="D8" s="26">
        <v>46309</v>
      </c>
      <c r="E8" s="26">
        <v>46310</v>
      </c>
      <c r="F8" s="26">
        <v>46311</v>
      </c>
      <c r="G8" s="26">
        <v>46312</v>
      </c>
      <c r="H8" s="26">
        <v>46313</v>
      </c>
    </row>
    <row r="9" spans="2:9" s="10" customFormat="1" ht="56.1" customHeight="1">
      <c r="B9" s="19"/>
      <c r="C9" s="19"/>
      <c r="D9" s="19"/>
      <c r="E9" s="19"/>
      <c r="F9" s="19"/>
      <c r="G9" s="19"/>
      <c r="H9" s="19"/>
    </row>
    <row r="10" spans="2:9" s="4" customFormat="1" ht="24" customHeight="1">
      <c r="B10" s="25">
        <f t="array" ref="B10:H10">JoursEtSemaines+DATE(AnnéeCalendrier,10,1)-WEEKDAY(DATE(AnnéeCalendrier,10,1),(DébutSemaine="Lundi")+1)+22</f>
        <v>46314</v>
      </c>
      <c r="C10" s="25">
        <v>46315</v>
      </c>
      <c r="D10" s="25">
        <v>46316</v>
      </c>
      <c r="E10" s="25">
        <v>46317</v>
      </c>
      <c r="F10" s="25">
        <v>46318</v>
      </c>
      <c r="G10" s="25">
        <v>46319</v>
      </c>
      <c r="H10" s="25">
        <v>46320</v>
      </c>
    </row>
    <row r="11" spans="2:9" s="10" customFormat="1" ht="56.1" customHeight="1">
      <c r="B11" s="18"/>
      <c r="C11" s="18"/>
      <c r="D11" s="18"/>
      <c r="E11" s="18"/>
      <c r="F11" s="18"/>
      <c r="G11" s="18"/>
      <c r="H11" s="18"/>
    </row>
    <row r="12" spans="2:9" s="4" customFormat="1" ht="24" customHeight="1">
      <c r="B12" s="26">
        <f t="array" ref="B12:H12">JoursEtSemaines+DATE(AnnéeCalendrier,10,1)-WEEKDAY(DATE(AnnéeCalendrier,10,1),(DébutSemaine="Lundi")+1)+29</f>
        <v>46321</v>
      </c>
      <c r="C12" s="26">
        <v>46322</v>
      </c>
      <c r="D12" s="26">
        <v>46323</v>
      </c>
      <c r="E12" s="26">
        <v>46324</v>
      </c>
      <c r="F12" s="26">
        <v>46325</v>
      </c>
      <c r="G12" s="26">
        <v>46326</v>
      </c>
      <c r="H12" s="26">
        <v>46327</v>
      </c>
    </row>
    <row r="13" spans="2:9" s="10" customFormat="1" ht="56.1" customHeight="1">
      <c r="B13" s="19"/>
      <c r="C13" s="19"/>
      <c r="D13" s="19"/>
      <c r="E13" s="19"/>
      <c r="F13" s="19"/>
      <c r="G13" s="19"/>
      <c r="H13" s="19"/>
    </row>
    <row r="14" spans="2:9" s="4" customFormat="1" ht="24" customHeight="1">
      <c r="B14" s="25">
        <f t="array" ref="B14:C14">JoursEtSemaines+DATE(AnnéeCalendrier,10,1)-WEEKDAY(DATE(AnnéeCalendrier,10,1),(DébutSemaine="Lundi")+1)+36</f>
        <v>46328</v>
      </c>
      <c r="C14" s="25">
        <v>46329</v>
      </c>
      <c r="D14" s="59" t="s">
        <v>0</v>
      </c>
      <c r="E14" s="59"/>
      <c r="F14" s="59"/>
      <c r="G14" s="59"/>
      <c r="H14" s="60"/>
    </row>
    <row r="15" spans="2:9" s="10" customFormat="1" ht="56.1" customHeight="1">
      <c r="B15" s="18"/>
      <c r="C15" s="18"/>
      <c r="D15" s="61"/>
      <c r="E15" s="61"/>
      <c r="F15" s="61"/>
      <c r="G15" s="61"/>
      <c r="H15" s="62"/>
    </row>
  </sheetData>
  <mergeCells count="3">
    <mergeCell ref="B2:D2"/>
    <mergeCell ref="D14:H14"/>
    <mergeCell ref="D15:H15"/>
  </mergeCells>
  <phoneticPr fontId="33"/>
  <conditionalFormatting sqref="B4:G4">
    <cfRule type="expression" dxfId="5" priority="1">
      <formula>DAY(B4)&gt;8</formula>
    </cfRule>
  </conditionalFormatting>
  <conditionalFormatting sqref="B12:H12 B14:C14">
    <cfRule type="expression" dxfId="4" priority="2">
      <formula>AND(DAY(B12)&gt;=1,DAY(B12)&lt;=15)</formula>
    </cfRule>
  </conditionalFormatting>
  <dataValidations count="8">
    <dataValidation allowBlank="1" showInputMessage="1" showErrorMessage="1" prompt="Jour de la semaine défini automatiquement." sqref="C3:H3" xr:uid="{52BFA068-31A6-4A28-B028-33B0EAA56FF5}"/>
    <dataValidation allowBlank="1" showInputMessage="1" showErrorMessage="1" prompt="Calendrier du mois d’octobre" sqref="A1" xr:uid="{00000000-0002-0000-0900-000001000000}"/>
    <dataValidation allowBlank="1" showInputMessage="1" showErrorMessage="1" prompt="L’année dans cette cellule est automatiquement mise à jour en fonction de l’année entrée dans la feuille de calcul Janvier. Le calendrier ci-dessous inclut les dates des mois précédent et suivant dans une teinte plus claire." sqref="B2:D2" xr:uid="{00000000-0002-0000-0900-000002000000}"/>
    <dataValidation allowBlank="1" showInputMessage="1" prompt="Entrez les notes mensuelles dans la cellule ci-dessous." sqref="D14:H14" xr:uid="{00000000-0002-0000-0900-000004000000}"/>
    <dataValidation allowBlank="1" showInputMessage="1" prompt="Entrez les notes mensuelles dans cette cellule." sqref="D15:H15" xr:uid="{00000000-0002-0000-0900-000005000000}"/>
    <dataValidation allowBlank="1" showInputMessage="1" showErrorMessage="1" prompt="Cette ligne ainsi que les lignes 7, 9, 11, 13 et 15 sont des cellules destinées à la saisie de notes quotidiennes en rapport avec le jour civil figurant dans la cellule située au-dessus." sqref="B5" xr:uid="{00000000-0002-0000-0900-000006000000}"/>
    <dataValidation allowBlank="1" showInputMessage="1" showErrorMessage="1" prompt="Cette ligne ainsi que les lignes 6, 8, 10, 12 et 14 contiennent les jours civils de la semaine. Si cette cellule ne contient pas le numéro 1, c’est qu’il s’agit d’un jour du mois précédent. Entrez des notes dans la cellule D15." sqref="B4" xr:uid="{00000000-0002-0000-0900-000007000000}"/>
    <dataValidation allowBlank="1" showInputMessage="1" showErrorMessage="1" prompt="Cette ligne contient les noms des jours de la semaine pour ce calendrier. Cette cellule contient le jour de début de la semaine. Pour modifier ce jour-là, entrez le nouveau jour dans la cellule L5 de cette feuille de calcul." sqref="B3" xr:uid="{D81B70CE-7520-4AEA-BF77-7DAC81440366}"/>
  </dataValidations>
  <printOptions horizontalCentered="1"/>
  <pageMargins left="0.25" right="0.25" top="0.5" bottom="0.5" header="0.3" footer="0.3"/>
  <pageSetup paperSize="9" scale="93" orientation="landscape" r:id="rId1"/>
  <headerFooter differentFirst="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5" tint="0.59999389629810485"/>
    <pageSetUpPr fitToPage="1"/>
  </sheetPr>
  <dimension ref="B1:I15"/>
  <sheetViews>
    <sheetView showGridLines="0" workbookViewId="0">
      <selection activeCell="J2" sqref="J2"/>
    </sheetView>
  </sheetViews>
  <sheetFormatPr defaultColWidth="8.75" defaultRowHeight="16.5"/>
  <cols>
    <col min="1" max="1" width="1.625" style="1" customWidth="1"/>
    <col min="2" max="8" width="16.625" style="1" customWidth="1"/>
    <col min="9" max="9" width="1.625" style="1" customWidth="1"/>
    <col min="10" max="10" width="8.625" style="1" customWidth="1"/>
    <col min="11" max="16384" width="8.75" style="1"/>
  </cols>
  <sheetData>
    <row r="1" spans="2:9" ht="9" customHeight="1">
      <c r="I1" s="1" t="s">
        <v>1</v>
      </c>
    </row>
    <row r="2" spans="2:9" ht="96" customHeight="1">
      <c r="B2" s="58" t="str">
        <f>"Novembre "&amp;AnnéeCalendrier</f>
        <v>Novembre 2026</v>
      </c>
      <c r="C2" s="58"/>
      <c r="D2" s="58"/>
      <c r="E2" s="2"/>
      <c r="F2" s="2"/>
      <c r="G2" s="2"/>
      <c r="H2" s="3"/>
    </row>
    <row r="3" spans="2:9" s="8" customFormat="1" ht="24" customHeight="1">
      <c r="B3" s="33" t="s">
        <v>6</v>
      </c>
      <c r="C3" s="34" t="s">
        <v>5</v>
      </c>
      <c r="D3" s="34" t="s">
        <v>7</v>
      </c>
      <c r="E3" s="34" t="s">
        <v>8</v>
      </c>
      <c r="F3" s="34" t="s">
        <v>9</v>
      </c>
      <c r="G3" s="34" t="s">
        <v>10</v>
      </c>
      <c r="H3" s="35" t="s">
        <v>11</v>
      </c>
    </row>
    <row r="4" spans="2:9" s="4" customFormat="1" ht="24" customHeight="1">
      <c r="B4" s="24">
        <f t="array" ref="B4:H4">JoursEtSemaines+DATE(AnnéeCalendrier,11,1)-WEEKDAY(DATE(AnnéeCalendrier,11,1),(DébutSemaine="Lundi")+1)+1</f>
        <v>46321</v>
      </c>
      <c r="C4" s="24">
        <v>46322</v>
      </c>
      <c r="D4" s="24">
        <v>46323</v>
      </c>
      <c r="E4" s="24">
        <v>46324</v>
      </c>
      <c r="F4" s="24">
        <v>46325</v>
      </c>
      <c r="G4" s="24">
        <v>46326</v>
      </c>
      <c r="H4" s="24">
        <v>46327</v>
      </c>
    </row>
    <row r="5" spans="2:9" s="10" customFormat="1" ht="56.1" customHeight="1">
      <c r="B5" s="19"/>
      <c r="C5" s="19"/>
      <c r="D5" s="19"/>
      <c r="E5" s="19"/>
      <c r="F5" s="19"/>
      <c r="G5" s="19"/>
      <c r="H5" s="19"/>
    </row>
    <row r="6" spans="2:9" s="4" customFormat="1" ht="24" customHeight="1">
      <c r="B6" s="25">
        <f t="array" ref="B6:H6">JoursEtSemaines+DATE(AnnéeCalendrier,11,1)-WEEKDAY(DATE(AnnéeCalendrier,11,1),(DébutSemaine="Lundi")+1)+8</f>
        <v>46328</v>
      </c>
      <c r="C6" s="25">
        <v>46329</v>
      </c>
      <c r="D6" s="25">
        <v>46330</v>
      </c>
      <c r="E6" s="25">
        <v>46331</v>
      </c>
      <c r="F6" s="25">
        <v>46332</v>
      </c>
      <c r="G6" s="25">
        <v>46333</v>
      </c>
      <c r="H6" s="25">
        <v>46334</v>
      </c>
    </row>
    <row r="7" spans="2:9" s="10" customFormat="1" ht="56.1" customHeight="1">
      <c r="B7" s="18"/>
      <c r="C7" s="18"/>
      <c r="D7" s="18"/>
      <c r="E7" s="18"/>
      <c r="F7" s="18"/>
      <c r="G7" s="18"/>
      <c r="H7" s="18"/>
    </row>
    <row r="8" spans="2:9" s="4" customFormat="1" ht="24" customHeight="1">
      <c r="B8" s="26">
        <f t="array" ref="B8:H8">JoursEtSemaines+DATE(AnnéeCalendrier,11,1)-WEEKDAY(DATE(AnnéeCalendrier,11,1),(DébutSemaine="Lundi")+1)+15</f>
        <v>46335</v>
      </c>
      <c r="C8" s="26">
        <v>46336</v>
      </c>
      <c r="D8" s="26">
        <v>46337</v>
      </c>
      <c r="E8" s="26">
        <v>46338</v>
      </c>
      <c r="F8" s="26">
        <v>46339</v>
      </c>
      <c r="G8" s="26">
        <v>46340</v>
      </c>
      <c r="H8" s="26">
        <v>46341</v>
      </c>
    </row>
    <row r="9" spans="2:9" s="10" customFormat="1" ht="56.1" customHeight="1">
      <c r="B9" s="19"/>
      <c r="C9" s="19"/>
      <c r="D9" s="19"/>
      <c r="E9" s="19"/>
      <c r="F9" s="19"/>
      <c r="G9" s="19"/>
      <c r="H9" s="19"/>
    </row>
    <row r="10" spans="2:9" s="4" customFormat="1" ht="24" customHeight="1">
      <c r="B10" s="25">
        <f t="array" ref="B10:H10">JoursEtSemaines+DATE(AnnéeCalendrier,11,1)-WEEKDAY(DATE(AnnéeCalendrier,11,1),(DébutSemaine="Lundi")+1)+22</f>
        <v>46342</v>
      </c>
      <c r="C10" s="25">
        <v>46343</v>
      </c>
      <c r="D10" s="25">
        <v>46344</v>
      </c>
      <c r="E10" s="25">
        <v>46345</v>
      </c>
      <c r="F10" s="25">
        <v>46346</v>
      </c>
      <c r="G10" s="25">
        <v>46347</v>
      </c>
      <c r="H10" s="25">
        <v>46348</v>
      </c>
    </row>
    <row r="11" spans="2:9" s="10" customFormat="1" ht="56.1" customHeight="1">
      <c r="B11" s="18"/>
      <c r="C11" s="18"/>
      <c r="D11" s="18"/>
      <c r="E11" s="18"/>
      <c r="F11" s="18"/>
      <c r="G11" s="18"/>
      <c r="H11" s="18"/>
    </row>
    <row r="12" spans="2:9" s="4" customFormat="1" ht="24" customHeight="1">
      <c r="B12" s="26">
        <f t="array" ref="B12:H12">JoursEtSemaines+DATE(AnnéeCalendrier,11,1)-WEEKDAY(DATE(AnnéeCalendrier,11,1),(DébutSemaine="Lundi")+1)+29</f>
        <v>46349</v>
      </c>
      <c r="C12" s="26">
        <v>46350</v>
      </c>
      <c r="D12" s="26">
        <v>46351</v>
      </c>
      <c r="E12" s="26">
        <v>46352</v>
      </c>
      <c r="F12" s="26">
        <v>46353</v>
      </c>
      <c r="G12" s="26">
        <v>46354</v>
      </c>
      <c r="H12" s="26">
        <v>46355</v>
      </c>
    </row>
    <row r="13" spans="2:9" s="10" customFormat="1" ht="56.1" customHeight="1">
      <c r="B13" s="19"/>
      <c r="C13" s="19"/>
      <c r="D13" s="19"/>
      <c r="E13" s="19"/>
      <c r="F13" s="19"/>
      <c r="G13" s="19"/>
      <c r="H13" s="19"/>
    </row>
    <row r="14" spans="2:9" s="4" customFormat="1" ht="24" customHeight="1">
      <c r="B14" s="25">
        <f t="array" ref="B14:C14">JoursEtSemaines+DATE(AnnéeCalendrier,11,1)-WEEKDAY(DATE(AnnéeCalendrier,11,1),(DébutSemaine="Lundi")+1)+36</f>
        <v>46356</v>
      </c>
      <c r="C14" s="25">
        <v>46357</v>
      </c>
      <c r="D14" s="59" t="s">
        <v>0</v>
      </c>
      <c r="E14" s="59"/>
      <c r="F14" s="59"/>
      <c r="G14" s="59"/>
      <c r="H14" s="60"/>
    </row>
    <row r="15" spans="2:9" s="10" customFormat="1" ht="56.1" customHeight="1">
      <c r="B15" s="18"/>
      <c r="C15" s="18"/>
      <c r="D15" s="61"/>
      <c r="E15" s="61"/>
      <c r="F15" s="61"/>
      <c r="G15" s="61"/>
      <c r="H15" s="62"/>
    </row>
  </sheetData>
  <mergeCells count="3">
    <mergeCell ref="B2:D2"/>
    <mergeCell ref="D14:H14"/>
    <mergeCell ref="D15:H15"/>
  </mergeCells>
  <phoneticPr fontId="33"/>
  <conditionalFormatting sqref="B4:G4">
    <cfRule type="expression" dxfId="3" priority="1">
      <formula>DAY(B4)&gt;8</formula>
    </cfRule>
  </conditionalFormatting>
  <conditionalFormatting sqref="B12:H12 B14:C14">
    <cfRule type="expression" dxfId="2" priority="2">
      <formula>AND(DAY(B12)&gt;=1,DAY(B12)&lt;=15)</formula>
    </cfRule>
  </conditionalFormatting>
  <dataValidations count="8">
    <dataValidation allowBlank="1" showInputMessage="1" showErrorMessage="1" prompt="Jour de la semaine défini automatiquement." sqref="C3:H3" xr:uid="{F41F0242-B5CA-43FA-972F-B7CB31379657}"/>
    <dataValidation allowBlank="1" showInputMessage="1" showErrorMessage="1" prompt="Calendrier du mois de novembre" sqref="A1" xr:uid="{00000000-0002-0000-0A00-000001000000}"/>
    <dataValidation allowBlank="1" showInputMessage="1" showErrorMessage="1" prompt="L’année dans cette cellule est automatiquement mise à jour en fonction de l’année entrée dans la feuille de calcul Janvier. Le calendrier ci-dessous inclut les dates des mois précédent et suivant dans une teinte plus claire." sqref="B2:D2" xr:uid="{00000000-0002-0000-0A00-000002000000}"/>
    <dataValidation allowBlank="1" showInputMessage="1" showErrorMessage="1" prompt="Cette ligne ainsi que les lignes 6, 8, 10, 12 et 14 contiennent les jours civils de la semaine. Si cette cellule ne contient pas le numéro 1, c’est qu’il s’agit d’un jour du mois précédent. Entrez des notes dans la cellule D15." sqref="B4" xr:uid="{00000000-0002-0000-0A00-000003000000}"/>
    <dataValidation allowBlank="1" showInputMessage="1" showErrorMessage="1" prompt="Cette ligne ainsi que les lignes 7, 9, 11, 13 et 15 sont des cellules destinées à la saisie de notes quotidiennes en rapport avec le jour civil figurant dans la cellule située au-dessus." sqref="B5" xr:uid="{00000000-0002-0000-0A00-000004000000}"/>
    <dataValidation allowBlank="1" showInputMessage="1" prompt="Entrez les notes mensuelles dans cette cellule." sqref="D15:H15" xr:uid="{00000000-0002-0000-0A00-000005000000}"/>
    <dataValidation allowBlank="1" showInputMessage="1" prompt="Entrez les notes mensuelles dans la cellule ci-dessous." sqref="D14:H14" xr:uid="{00000000-0002-0000-0A00-000006000000}"/>
    <dataValidation allowBlank="1" showInputMessage="1" showErrorMessage="1" prompt="Cette ligne contient les noms des jours de la semaine pour ce calendrier. Cette cellule contient le jour de début de la semaine. Pour modifier ce jour-là, entrez le nouveau jour dans la cellule L5 de cette feuille de calcul." sqref="B3" xr:uid="{348B6C81-6AE6-444B-A400-F7FD1308825A}"/>
  </dataValidations>
  <printOptions horizontalCentered="1"/>
  <pageMargins left="0.25" right="0.25" top="0.5" bottom="0.5" header="0.3" footer="0.3"/>
  <pageSetup paperSize="9" scale="93" orientation="landscape" r:id="rId1"/>
  <headerFooter differentFirst="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8" tint="0.59999389629810485"/>
    <pageSetUpPr fitToPage="1"/>
  </sheetPr>
  <dimension ref="B1:I15"/>
  <sheetViews>
    <sheetView showGridLines="0" workbookViewId="0">
      <selection activeCell="J2" sqref="J2"/>
    </sheetView>
  </sheetViews>
  <sheetFormatPr defaultColWidth="8.75" defaultRowHeight="16.5"/>
  <cols>
    <col min="1" max="1" width="1.625" style="1" customWidth="1"/>
    <col min="2" max="8" width="16.625" style="1" customWidth="1"/>
    <col min="9" max="9" width="1.625" style="1" customWidth="1"/>
    <col min="10" max="10" width="8.625" style="1" customWidth="1"/>
    <col min="11" max="16384" width="8.75" style="1"/>
  </cols>
  <sheetData>
    <row r="1" spans="2:9" ht="9" customHeight="1">
      <c r="I1" s="1" t="s">
        <v>1</v>
      </c>
    </row>
    <row r="2" spans="2:9" ht="96" customHeight="1">
      <c r="B2" s="42" t="str">
        <f>"Décembre "&amp;AnnéeCalendrier</f>
        <v>Décembre 2026</v>
      </c>
      <c r="C2" s="42"/>
      <c r="D2" s="42"/>
      <c r="E2" s="2"/>
      <c r="F2" s="2"/>
      <c r="G2" s="2"/>
      <c r="H2" s="3"/>
    </row>
    <row r="3" spans="2:9" s="8" customFormat="1" ht="24" customHeight="1">
      <c r="B3" s="5" t="s">
        <v>6</v>
      </c>
      <c r="C3" s="6" t="s">
        <v>5</v>
      </c>
      <c r="D3" s="6" t="s">
        <v>7</v>
      </c>
      <c r="E3" s="6" t="s">
        <v>8</v>
      </c>
      <c r="F3" s="6" t="s">
        <v>9</v>
      </c>
      <c r="G3" s="6" t="s">
        <v>10</v>
      </c>
      <c r="H3" s="7" t="s">
        <v>11</v>
      </c>
    </row>
    <row r="4" spans="2:9" s="4" customFormat="1" ht="24" customHeight="1">
      <c r="B4" s="20">
        <f t="array" ref="B4:H4">JoursEtSemaines+DATE(AnnéeCalendrier,12,1)-WEEKDAY(DATE(AnnéeCalendrier,12,1),(DébutSemaine="Lundi")+1)+1</f>
        <v>46356</v>
      </c>
      <c r="C4" s="20">
        <v>46357</v>
      </c>
      <c r="D4" s="20">
        <v>46358</v>
      </c>
      <c r="E4" s="20">
        <v>46359</v>
      </c>
      <c r="F4" s="20">
        <v>46360</v>
      </c>
      <c r="G4" s="20">
        <v>46361</v>
      </c>
      <c r="H4" s="21">
        <v>46362</v>
      </c>
    </row>
    <row r="5" spans="2:9" s="10" customFormat="1" ht="56.1" customHeight="1">
      <c r="B5" s="9"/>
      <c r="C5" s="9"/>
      <c r="D5" s="9"/>
      <c r="E5" s="9"/>
      <c r="F5" s="9"/>
      <c r="G5" s="9"/>
      <c r="H5" s="9"/>
    </row>
    <row r="6" spans="2:9" s="4" customFormat="1" ht="24" customHeight="1">
      <c r="B6" s="22">
        <f t="array" ref="B6:H6">JoursEtSemaines+DATE(AnnéeCalendrier,12,1)-WEEKDAY(DATE(AnnéeCalendrier,12,1),(DébutSemaine="Lundi")+1)+8</f>
        <v>46363</v>
      </c>
      <c r="C6" s="22">
        <v>46364</v>
      </c>
      <c r="D6" s="22">
        <v>46365</v>
      </c>
      <c r="E6" s="22">
        <v>46366</v>
      </c>
      <c r="F6" s="22">
        <v>46367</v>
      </c>
      <c r="G6" s="22">
        <v>46368</v>
      </c>
      <c r="H6" s="22">
        <v>46369</v>
      </c>
    </row>
    <row r="7" spans="2:9" s="10" customFormat="1" ht="56.1" customHeight="1">
      <c r="B7" s="11"/>
      <c r="C7" s="11"/>
      <c r="D7" s="11"/>
      <c r="E7" s="11"/>
      <c r="F7" s="11"/>
      <c r="G7" s="11"/>
      <c r="H7" s="11"/>
    </row>
    <row r="8" spans="2:9" s="4" customFormat="1" ht="24" customHeight="1">
      <c r="B8" s="23">
        <f t="array" ref="B8:H8">JoursEtSemaines+DATE(AnnéeCalendrier,12,1)-WEEKDAY(DATE(AnnéeCalendrier,12,1),(DébutSemaine="Lundi")+1)+15</f>
        <v>46370</v>
      </c>
      <c r="C8" s="23">
        <v>46371</v>
      </c>
      <c r="D8" s="23">
        <v>46372</v>
      </c>
      <c r="E8" s="23">
        <v>46373</v>
      </c>
      <c r="F8" s="23">
        <v>46374</v>
      </c>
      <c r="G8" s="23">
        <v>46375</v>
      </c>
      <c r="H8" s="23">
        <v>46376</v>
      </c>
    </row>
    <row r="9" spans="2:9" s="10" customFormat="1" ht="56.1" customHeight="1">
      <c r="B9" s="9"/>
      <c r="C9" s="9"/>
      <c r="D9" s="9"/>
      <c r="E9" s="9"/>
      <c r="F9" s="9"/>
      <c r="G9" s="9"/>
      <c r="H9" s="9"/>
    </row>
    <row r="10" spans="2:9" s="4" customFormat="1" ht="24" customHeight="1">
      <c r="B10" s="22">
        <f t="array" ref="B10:H10">JoursEtSemaines+DATE(AnnéeCalendrier,12,1)-WEEKDAY(DATE(AnnéeCalendrier,12,1),(DébutSemaine="Lundi")+1)+22</f>
        <v>46377</v>
      </c>
      <c r="C10" s="22">
        <v>46378</v>
      </c>
      <c r="D10" s="22">
        <v>46379</v>
      </c>
      <c r="E10" s="22">
        <v>46380</v>
      </c>
      <c r="F10" s="22">
        <v>46381</v>
      </c>
      <c r="G10" s="22">
        <v>46382</v>
      </c>
      <c r="H10" s="22">
        <v>46383</v>
      </c>
    </row>
    <row r="11" spans="2:9" s="10" customFormat="1" ht="56.1" customHeight="1">
      <c r="B11" s="11"/>
      <c r="C11" s="11"/>
      <c r="D11" s="11"/>
      <c r="E11" s="11"/>
      <c r="F11" s="11"/>
      <c r="G11" s="11"/>
      <c r="H11" s="11"/>
    </row>
    <row r="12" spans="2:9" s="4" customFormat="1" ht="24" customHeight="1">
      <c r="B12" s="23">
        <f t="array" ref="B12:H12">JoursEtSemaines+DATE(AnnéeCalendrier,12,1)-WEEKDAY(DATE(AnnéeCalendrier,12,1),(DébutSemaine="Lundi")+1)+29</f>
        <v>46384</v>
      </c>
      <c r="C12" s="23">
        <v>46385</v>
      </c>
      <c r="D12" s="23">
        <v>46386</v>
      </c>
      <c r="E12" s="23">
        <v>46387</v>
      </c>
      <c r="F12" s="23">
        <v>46388</v>
      </c>
      <c r="G12" s="23">
        <v>46389</v>
      </c>
      <c r="H12" s="23">
        <v>46390</v>
      </c>
    </row>
    <row r="13" spans="2:9" s="10" customFormat="1" ht="56.1" customHeight="1">
      <c r="B13" s="9"/>
      <c r="C13" s="9"/>
      <c r="D13" s="9"/>
      <c r="E13" s="9"/>
      <c r="F13" s="9"/>
      <c r="G13" s="9"/>
      <c r="H13" s="9"/>
    </row>
    <row r="14" spans="2:9" s="4" customFormat="1" ht="24" customHeight="1">
      <c r="B14" s="22">
        <f t="array" ref="B14:C14">JoursEtSemaines+DATE(AnnéeCalendrier,12,1)-WEEKDAY(DATE(AnnéeCalendrier,12,1),(DébutSemaine="Lundi")+1)+36</f>
        <v>46391</v>
      </c>
      <c r="C14" s="22">
        <v>46392</v>
      </c>
      <c r="D14" s="43" t="s">
        <v>0</v>
      </c>
      <c r="E14" s="43"/>
      <c r="F14" s="43"/>
      <c r="G14" s="43"/>
      <c r="H14" s="44"/>
    </row>
    <row r="15" spans="2:9" s="10" customFormat="1" ht="56.1" customHeight="1">
      <c r="B15" s="11"/>
      <c r="C15" s="11"/>
      <c r="D15" s="45"/>
      <c r="E15" s="45"/>
      <c r="F15" s="45"/>
      <c r="G15" s="45"/>
      <c r="H15" s="46"/>
    </row>
  </sheetData>
  <mergeCells count="3">
    <mergeCell ref="B2:D2"/>
    <mergeCell ref="D14:H14"/>
    <mergeCell ref="D15:H15"/>
  </mergeCells>
  <phoneticPr fontId="33"/>
  <conditionalFormatting sqref="B4:G4">
    <cfRule type="expression" dxfId="1" priority="1">
      <formula>DAY(B4)&gt;8</formula>
    </cfRule>
  </conditionalFormatting>
  <conditionalFormatting sqref="B12:H12 B14:C14">
    <cfRule type="expression" dxfId="0" priority="2">
      <formula>AND(DAY(B12)&gt;=1,DAY(B12)&lt;=15)</formula>
    </cfRule>
  </conditionalFormatting>
  <dataValidations count="8">
    <dataValidation allowBlank="1" showInputMessage="1" showErrorMessage="1" prompt="Jour de la semaine défini automatiquement." sqref="C3:H3" xr:uid="{C1B2466D-2D2C-4E7A-BAAA-2C11C9EA056A}"/>
    <dataValidation allowBlank="1" showInputMessage="1" showErrorMessage="1" prompt="Calendrier du mois de décembre" sqref="A1" xr:uid="{00000000-0002-0000-0B00-000001000000}"/>
    <dataValidation allowBlank="1" showInputMessage="1" showErrorMessage="1" prompt="L’année dans cette cellule est automatiquement mise à jour en fonction de l’année entrée dans la feuille de calcul Janvier. Le calendrier ci-dessous inclut les dates des mois précédent et suivant dans une teinte plus claire." sqref="B2:D2" xr:uid="{00000000-0002-0000-0B00-000002000000}"/>
    <dataValidation allowBlank="1" showInputMessage="1" prompt="Entrez les notes mensuelles dans la cellule ci-dessous." sqref="D14:H14" xr:uid="{00000000-0002-0000-0B00-000004000000}"/>
    <dataValidation allowBlank="1" showInputMessage="1" prompt="Entrez les notes mensuelles dans cette cellule." sqref="D15:H15" xr:uid="{00000000-0002-0000-0B00-000005000000}"/>
    <dataValidation allowBlank="1" showInputMessage="1" showErrorMessage="1" prompt="Cette ligne ainsi que les lignes 7, 9, 11, 13 et 15 sont des cellules destinées à la saisie de notes quotidiennes en rapport avec le jour civil figurant dans la cellule située au-dessus." sqref="B5" xr:uid="{00000000-0002-0000-0B00-000006000000}"/>
    <dataValidation allowBlank="1" showInputMessage="1" showErrorMessage="1" prompt="Cette ligne ainsi que les lignes 6, 8, 10, 12 et 14 contiennent les jours civils de la semaine. Si cette cellule ne contient pas le numéro 1, c’est qu’il s’agit d’un jour du mois précédent. Entrez des notes dans la cellule D15." sqref="B4" xr:uid="{00000000-0002-0000-0B00-000007000000}"/>
    <dataValidation allowBlank="1" showInputMessage="1" showErrorMessage="1" prompt="Cette ligne contient les noms des jours de la semaine pour ce calendrier. Cette cellule contient le jour de début de la semaine. Pour modifier ce jour-là, entrez le nouveau jour dans la cellule L5 de cette feuille de calcul." sqref="B3" xr:uid="{CC17159E-98C8-4810-8C72-625E1193BA92}"/>
  </dataValidations>
  <printOptions horizontalCentered="1"/>
  <pageMargins left="0.25" right="0.25" top="0.5" bottom="0.5" header="0.3" footer="0.3"/>
  <pageSetup paperSize="9" scale="93" orientation="landscape" r:id="rId1"/>
  <headerFooter differentFirst="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8" tint="0.59999389629810485"/>
    <pageSetUpPr fitToPage="1"/>
  </sheetPr>
  <dimension ref="B1:I15"/>
  <sheetViews>
    <sheetView showGridLines="0" zoomScaleNormal="100" workbookViewId="0">
      <selection activeCell="B3" sqref="B3:H3"/>
    </sheetView>
  </sheetViews>
  <sheetFormatPr defaultColWidth="8.75" defaultRowHeight="16.5"/>
  <cols>
    <col min="1" max="1" width="1.625" style="1" customWidth="1"/>
    <col min="2" max="8" width="16.625" style="1" customWidth="1"/>
    <col min="9" max="9" width="1.625" style="1" customWidth="1"/>
    <col min="10" max="10" width="8.625" style="1" customWidth="1"/>
    <col min="11" max="16384" width="8.75" style="1"/>
  </cols>
  <sheetData>
    <row r="1" spans="2:9" ht="9" customHeight="1">
      <c r="I1" s="1" t="s">
        <v>1</v>
      </c>
    </row>
    <row r="2" spans="2:9" ht="96" customHeight="1">
      <c r="B2" s="42" t="str">
        <f>"Février "&amp;AnnéeCalendrier</f>
        <v>Février 2026</v>
      </c>
      <c r="C2" s="42"/>
      <c r="D2" s="42"/>
      <c r="E2" s="2"/>
      <c r="F2" s="2"/>
      <c r="G2" s="2"/>
      <c r="H2" s="3"/>
    </row>
    <row r="3" spans="2:9" s="8" customFormat="1" ht="24" customHeight="1">
      <c r="B3" s="5" t="s">
        <v>6</v>
      </c>
      <c r="C3" s="6" t="s">
        <v>5</v>
      </c>
      <c r="D3" s="6" t="s">
        <v>7</v>
      </c>
      <c r="E3" s="6" t="s">
        <v>8</v>
      </c>
      <c r="F3" s="6" t="s">
        <v>9</v>
      </c>
      <c r="G3" s="6" t="s">
        <v>10</v>
      </c>
      <c r="H3" s="7" t="s">
        <v>11</v>
      </c>
    </row>
    <row r="4" spans="2:9" s="4" customFormat="1" ht="24" customHeight="1">
      <c r="B4" s="20">
        <f t="array" ref="B4:H4">JoursEtSemaines+DATE(AnnéeCalendrier,2,1)-WEEKDAY(DATE(AnnéeCalendrier,2,1),(DébutSemaine="Lundi")+1)+1</f>
        <v>46048</v>
      </c>
      <c r="C4" s="20">
        <v>46049</v>
      </c>
      <c r="D4" s="20">
        <v>46050</v>
      </c>
      <c r="E4" s="20">
        <v>46051</v>
      </c>
      <c r="F4" s="20">
        <v>46052</v>
      </c>
      <c r="G4" s="20">
        <v>46053</v>
      </c>
      <c r="H4" s="21">
        <v>46054</v>
      </c>
    </row>
    <row r="5" spans="2:9" s="10" customFormat="1" ht="56.1" customHeight="1">
      <c r="B5" s="9"/>
      <c r="C5" s="9"/>
      <c r="D5" s="9"/>
      <c r="E5" s="9"/>
      <c r="F5" s="9"/>
      <c r="G5" s="9"/>
      <c r="H5" s="9"/>
    </row>
    <row r="6" spans="2:9" s="4" customFormat="1" ht="24" customHeight="1">
      <c r="B6" s="22">
        <f t="array" ref="B6:H6">JoursEtSemaines+DATE(AnnéeCalendrier,2,1)-WEEKDAY(DATE(AnnéeCalendrier,2,1),(DébutSemaine="Lundi")+1)+8</f>
        <v>46055</v>
      </c>
      <c r="C6" s="22">
        <v>46056</v>
      </c>
      <c r="D6" s="22">
        <v>46057</v>
      </c>
      <c r="E6" s="22">
        <v>46058</v>
      </c>
      <c r="F6" s="22">
        <v>46059</v>
      </c>
      <c r="G6" s="22">
        <v>46060</v>
      </c>
      <c r="H6" s="22">
        <v>46061</v>
      </c>
    </row>
    <row r="7" spans="2:9" s="10" customFormat="1" ht="56.1" customHeight="1">
      <c r="B7" s="11"/>
      <c r="C7" s="11"/>
      <c r="D7" s="11"/>
      <c r="E7" s="11"/>
      <c r="F7" s="11"/>
      <c r="G7" s="11"/>
      <c r="H7" s="11"/>
    </row>
    <row r="8" spans="2:9" s="4" customFormat="1" ht="24" customHeight="1">
      <c r="B8" s="23">
        <f t="array" ref="B8:H8">JoursEtSemaines+DATE(AnnéeCalendrier,2,1)-WEEKDAY(DATE(AnnéeCalendrier,2,1),(DébutSemaine="Lundi")+1)+15</f>
        <v>46062</v>
      </c>
      <c r="C8" s="23">
        <v>46063</v>
      </c>
      <c r="D8" s="23">
        <v>46064</v>
      </c>
      <c r="E8" s="23">
        <v>46065</v>
      </c>
      <c r="F8" s="23">
        <v>46066</v>
      </c>
      <c r="G8" s="23">
        <v>46067</v>
      </c>
      <c r="H8" s="23">
        <v>46068</v>
      </c>
    </row>
    <row r="9" spans="2:9" s="10" customFormat="1" ht="56.1" customHeight="1">
      <c r="B9" s="9"/>
      <c r="C9" s="9"/>
      <c r="D9" s="9"/>
      <c r="E9" s="9"/>
      <c r="F9" s="9"/>
      <c r="G9" s="9"/>
      <c r="H9" s="9"/>
    </row>
    <row r="10" spans="2:9" s="4" customFormat="1" ht="24" customHeight="1">
      <c r="B10" s="22">
        <f t="array" ref="B10:H10">JoursEtSemaines+DATE(AnnéeCalendrier,2,1)-WEEKDAY(DATE(AnnéeCalendrier,2,1),(DébutSemaine="Lundi")+1)+22</f>
        <v>46069</v>
      </c>
      <c r="C10" s="22">
        <v>46070</v>
      </c>
      <c r="D10" s="22">
        <v>46071</v>
      </c>
      <c r="E10" s="22">
        <v>46072</v>
      </c>
      <c r="F10" s="22">
        <v>46073</v>
      </c>
      <c r="G10" s="22">
        <v>46074</v>
      </c>
      <c r="H10" s="22">
        <v>46075</v>
      </c>
    </row>
    <row r="11" spans="2:9" s="10" customFormat="1" ht="56.1" customHeight="1">
      <c r="B11" s="11"/>
      <c r="C11" s="11"/>
      <c r="D11" s="11"/>
      <c r="E11" s="11"/>
      <c r="F11" s="11"/>
      <c r="G11" s="11"/>
      <c r="H11" s="11"/>
    </row>
    <row r="12" spans="2:9" s="4" customFormat="1" ht="24" customHeight="1">
      <c r="B12" s="23">
        <f t="array" ref="B12:H12">JoursEtSemaines+DATE(AnnéeCalendrier,2,1)-WEEKDAY(DATE(AnnéeCalendrier,2,1),(DébutSemaine="Lundi")+1)+29</f>
        <v>46076</v>
      </c>
      <c r="C12" s="23">
        <v>46077</v>
      </c>
      <c r="D12" s="23">
        <v>46078</v>
      </c>
      <c r="E12" s="23">
        <v>46079</v>
      </c>
      <c r="F12" s="23">
        <v>46080</v>
      </c>
      <c r="G12" s="23">
        <v>46081</v>
      </c>
      <c r="H12" s="23">
        <v>46082</v>
      </c>
    </row>
    <row r="13" spans="2:9" s="10" customFormat="1" ht="56.1" customHeight="1">
      <c r="B13" s="9"/>
      <c r="C13" s="9"/>
      <c r="D13" s="9"/>
      <c r="E13" s="9"/>
      <c r="F13" s="9"/>
      <c r="G13" s="9"/>
      <c r="H13" s="9"/>
    </row>
    <row r="14" spans="2:9" s="4" customFormat="1" ht="24" customHeight="1">
      <c r="B14" s="22">
        <f t="array" ref="B14:C14">JoursEtSemaines+DATE(AnnéeCalendrier,2,1)-WEEKDAY(DATE(AnnéeCalendrier,2,1),(DébutSemaine="Lundi")+1)+36</f>
        <v>46083</v>
      </c>
      <c r="C14" s="22">
        <v>46084</v>
      </c>
      <c r="D14" s="43" t="s">
        <v>0</v>
      </c>
      <c r="E14" s="43"/>
      <c r="F14" s="43"/>
      <c r="G14" s="43"/>
      <c r="H14" s="44"/>
    </row>
    <row r="15" spans="2:9" s="10" customFormat="1" ht="56.1" customHeight="1">
      <c r="B15" s="11"/>
      <c r="C15" s="11"/>
      <c r="D15" s="45"/>
      <c r="E15" s="45"/>
      <c r="F15" s="45"/>
      <c r="G15" s="45"/>
      <c r="H15" s="46"/>
    </row>
  </sheetData>
  <mergeCells count="3">
    <mergeCell ref="B2:D2"/>
    <mergeCell ref="D14:H14"/>
    <mergeCell ref="D15:H15"/>
  </mergeCells>
  <phoneticPr fontId="33"/>
  <conditionalFormatting sqref="B4:G4">
    <cfRule type="expression" dxfId="21" priority="1">
      <formula>DAY(B4)&gt;8</formula>
    </cfRule>
  </conditionalFormatting>
  <conditionalFormatting sqref="B12:H12 B14:C14">
    <cfRule type="expression" dxfId="20" priority="2">
      <formula>AND(DAY(B12)&gt;=1,DAY(B12)&lt;=15)</formula>
    </cfRule>
  </conditionalFormatting>
  <dataValidations count="8">
    <dataValidation allowBlank="1" showInputMessage="1" showErrorMessage="1" prompt="Jour de la semaine défini automatiquement." sqref="C3:H3" xr:uid="{7C4CC749-47D4-4A34-9193-7F60D8761586}"/>
    <dataValidation allowBlank="1" showInputMessage="1" showErrorMessage="1" prompt="L’année dans cette cellule est automatiquement mise à jour en fonction de l’année entrée dans la feuille de calcul Janvier. Le calendrier ci-dessous inclut les dates des mois précédent et suivant dans une teinte plus claire." sqref="B2:D2" xr:uid="{00000000-0002-0000-0100-000001000000}"/>
    <dataValidation allowBlank="1" showInputMessage="1" showErrorMessage="1" prompt="Calendrier du mois de février" sqref="A1" xr:uid="{00000000-0002-0000-0100-000003000000}"/>
    <dataValidation allowBlank="1" showInputMessage="1" prompt="Entrez les notes mensuelles dans la cellule ci-dessous." sqref="D14:H14" xr:uid="{00000000-0002-0000-0100-000004000000}"/>
    <dataValidation allowBlank="1" showInputMessage="1" prompt="Entrez les notes mensuelles dans cette cellule." sqref="D15:H15" xr:uid="{00000000-0002-0000-0100-000005000000}"/>
    <dataValidation allowBlank="1" showInputMessage="1" showErrorMessage="1" prompt="Cette ligne ainsi que les lignes 7, 9, 11, 13 et 15 sont des cellules destinées à la saisie de notes quotidiennes en rapport avec le jour civil figurant dans la cellule située au-dessus." sqref="B5" xr:uid="{00000000-0002-0000-0100-000006000000}"/>
    <dataValidation allowBlank="1" showInputMessage="1" showErrorMessage="1" prompt="Cette ligne ainsi que les lignes 6, 8, 10, 12 et 14 contiennent les jours civils de la semaine. Si cette cellule ne contient pas le numéro 1, c’est qu’il s’agit d’un jour du mois précédent. Entrez des notes dans la cellule D15." sqref="B4" xr:uid="{00000000-0002-0000-0100-000007000000}"/>
    <dataValidation allowBlank="1" showInputMessage="1" showErrorMessage="1" prompt="Cette ligne contient les noms des jours de la semaine pour ce calendrier. Cette cellule contient le jour de début de la semaine. Pour modifier ce jour-là, entrez le nouveau jour dans la cellule L5 de cette feuille de calcul." sqref="B3" xr:uid="{C4455A7D-098C-401E-939C-FCEF0F2B1951}"/>
  </dataValidations>
  <printOptions horizontalCentered="1"/>
  <pageMargins left="0.25" right="0.25" top="0.5" bottom="0.5" header="0.3" footer="0.3"/>
  <pageSetup paperSize="9" scale="93" orientation="landscape" r:id="rId1"/>
  <headerFooter differentFirst="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59999389629810485"/>
    <pageSetUpPr fitToPage="1"/>
  </sheetPr>
  <dimension ref="B1:I15"/>
  <sheetViews>
    <sheetView showGridLines="0" zoomScale="85" zoomScaleNormal="85" workbookViewId="0">
      <selection activeCell="J2" sqref="J2"/>
    </sheetView>
  </sheetViews>
  <sheetFormatPr defaultColWidth="8.75" defaultRowHeight="16.5"/>
  <cols>
    <col min="1" max="1" width="1.625" style="1" customWidth="1"/>
    <col min="2" max="8" width="16.625" style="1" customWidth="1"/>
    <col min="9" max="9" width="1.625" style="1" customWidth="1"/>
    <col min="10" max="10" width="8.625" style="1" customWidth="1"/>
    <col min="11" max="16384" width="8.75" style="1"/>
  </cols>
  <sheetData>
    <row r="1" spans="2:9" ht="9" customHeight="1">
      <c r="I1" s="1" t="s">
        <v>1</v>
      </c>
    </row>
    <row r="2" spans="2:9" ht="96" customHeight="1">
      <c r="B2" s="48" t="str">
        <f>"Mars "&amp;AnnéeCalendrier</f>
        <v>Mars 2026</v>
      </c>
      <c r="C2" s="48"/>
      <c r="D2" s="48"/>
      <c r="E2" s="2"/>
      <c r="F2" s="2"/>
      <c r="G2" s="2"/>
      <c r="H2" s="3"/>
    </row>
    <row r="3" spans="2:9" s="8" customFormat="1" ht="24" customHeight="1">
      <c r="B3" s="39" t="s">
        <v>6</v>
      </c>
      <c r="C3" s="40" t="s">
        <v>5</v>
      </c>
      <c r="D3" s="40" t="s">
        <v>7</v>
      </c>
      <c r="E3" s="40" t="s">
        <v>8</v>
      </c>
      <c r="F3" s="40" t="s">
        <v>9</v>
      </c>
      <c r="G3" s="40" t="s">
        <v>10</v>
      </c>
      <c r="H3" s="41" t="s">
        <v>11</v>
      </c>
    </row>
    <row r="4" spans="2:9" s="4" customFormat="1" ht="24" customHeight="1">
      <c r="B4" s="30">
        <f t="array" ref="B4:H4">JoursEtSemaines+DATE(AnnéeCalendrier,3,1)-WEEKDAY(DATE(AnnéeCalendrier,3,1),(DébutSemaine="Lundi")+1)+1</f>
        <v>46076</v>
      </c>
      <c r="C4" s="30">
        <v>46077</v>
      </c>
      <c r="D4" s="30">
        <v>46078</v>
      </c>
      <c r="E4" s="30">
        <v>46079</v>
      </c>
      <c r="F4" s="30">
        <v>46080</v>
      </c>
      <c r="G4" s="30">
        <v>46081</v>
      </c>
      <c r="H4" s="30">
        <v>46082</v>
      </c>
    </row>
    <row r="5" spans="2:9" s="10" customFormat="1" ht="56.1" customHeight="1">
      <c r="B5" s="15"/>
      <c r="C5" s="15"/>
      <c r="D5" s="15"/>
      <c r="E5" s="15"/>
      <c r="F5" s="15"/>
      <c r="G5" s="15"/>
      <c r="H5" s="15"/>
    </row>
    <row r="6" spans="2:9" s="4" customFormat="1" ht="24" customHeight="1">
      <c r="B6" s="31">
        <f t="array" ref="B6:H6">JoursEtSemaines+DATE(AnnéeCalendrier,3,1)-WEEKDAY(DATE(AnnéeCalendrier,3,1),(DébutSemaine="Lundi")+1)+8</f>
        <v>46083</v>
      </c>
      <c r="C6" s="31">
        <v>46084</v>
      </c>
      <c r="D6" s="31">
        <v>46085</v>
      </c>
      <c r="E6" s="31">
        <v>46086</v>
      </c>
      <c r="F6" s="31">
        <v>46087</v>
      </c>
      <c r="G6" s="31">
        <v>46088</v>
      </c>
      <c r="H6" s="31">
        <v>46089</v>
      </c>
    </row>
    <row r="7" spans="2:9" s="10" customFormat="1" ht="56.1" customHeight="1">
      <c r="B7" s="14"/>
      <c r="C7" s="14"/>
      <c r="D7" s="14"/>
      <c r="E7" s="14"/>
      <c r="F7" s="14"/>
      <c r="G7" s="14"/>
      <c r="H7" s="14"/>
    </row>
    <row r="8" spans="2:9" s="4" customFormat="1" ht="24" customHeight="1">
      <c r="B8" s="32">
        <f t="array" ref="B8:H8">JoursEtSemaines+DATE(AnnéeCalendrier,3,1)-WEEKDAY(DATE(AnnéeCalendrier,3,1),(DébutSemaine="Lundi")+1)+15</f>
        <v>46090</v>
      </c>
      <c r="C8" s="32">
        <v>46091</v>
      </c>
      <c r="D8" s="32">
        <v>46092</v>
      </c>
      <c r="E8" s="32">
        <v>46093</v>
      </c>
      <c r="F8" s="32">
        <v>46094</v>
      </c>
      <c r="G8" s="32">
        <v>46095</v>
      </c>
      <c r="H8" s="32">
        <v>46096</v>
      </c>
    </row>
    <row r="9" spans="2:9" s="10" customFormat="1" ht="56.1" customHeight="1">
      <c r="B9" s="15"/>
      <c r="C9" s="15"/>
      <c r="D9" s="15"/>
      <c r="E9" s="15"/>
      <c r="F9" s="15"/>
      <c r="G9" s="15"/>
      <c r="H9" s="15"/>
    </row>
    <row r="10" spans="2:9" s="4" customFormat="1" ht="24" customHeight="1">
      <c r="B10" s="31">
        <f t="array" ref="B10:H10">JoursEtSemaines+DATE(AnnéeCalendrier,3,1)-WEEKDAY(DATE(AnnéeCalendrier,3,1),(DébutSemaine="Lundi")+1)+22</f>
        <v>46097</v>
      </c>
      <c r="C10" s="31">
        <v>46098</v>
      </c>
      <c r="D10" s="31">
        <v>46099</v>
      </c>
      <c r="E10" s="31">
        <v>46100</v>
      </c>
      <c r="F10" s="31">
        <v>46101</v>
      </c>
      <c r="G10" s="31">
        <v>46102</v>
      </c>
      <c r="H10" s="31">
        <v>46103</v>
      </c>
    </row>
    <row r="11" spans="2:9" s="10" customFormat="1" ht="56.1" customHeight="1">
      <c r="B11" s="14"/>
      <c r="C11" s="14"/>
      <c r="D11" s="14"/>
      <c r="E11" s="14"/>
      <c r="F11" s="14"/>
      <c r="G11" s="14"/>
      <c r="H11" s="14"/>
    </row>
    <row r="12" spans="2:9" s="4" customFormat="1" ht="24" customHeight="1">
      <c r="B12" s="32">
        <f t="array" ref="B12:H12">JoursEtSemaines+DATE(AnnéeCalendrier,3,1)-WEEKDAY(DATE(AnnéeCalendrier,3,1),(DébutSemaine="Lundi")+1)+29</f>
        <v>46104</v>
      </c>
      <c r="C12" s="32">
        <v>46105</v>
      </c>
      <c r="D12" s="32">
        <v>46106</v>
      </c>
      <c r="E12" s="32">
        <v>46107</v>
      </c>
      <c r="F12" s="32">
        <v>46108</v>
      </c>
      <c r="G12" s="32">
        <v>46109</v>
      </c>
      <c r="H12" s="32">
        <v>46110</v>
      </c>
    </row>
    <row r="13" spans="2:9" s="10" customFormat="1" ht="56.1" customHeight="1">
      <c r="B13" s="15"/>
      <c r="C13" s="15"/>
      <c r="D13" s="15"/>
      <c r="E13" s="15"/>
      <c r="F13" s="15"/>
      <c r="G13" s="15"/>
      <c r="H13" s="15"/>
    </row>
    <row r="14" spans="2:9" s="4" customFormat="1" ht="24" customHeight="1">
      <c r="B14" s="31">
        <f t="array" ref="B14:C14">JoursEtSemaines+DATE(AnnéeCalendrier,3,1)-WEEKDAY(DATE(AnnéeCalendrier,3,1),(DébutSemaine="Lundi")+1)+36</f>
        <v>46111</v>
      </c>
      <c r="C14" s="31">
        <v>46112</v>
      </c>
      <c r="D14" s="49" t="s">
        <v>0</v>
      </c>
      <c r="E14" s="49"/>
      <c r="F14" s="49"/>
      <c r="G14" s="49"/>
      <c r="H14" s="50"/>
    </row>
    <row r="15" spans="2:9" s="10" customFormat="1" ht="56.1" customHeight="1">
      <c r="B15" s="14"/>
      <c r="C15" s="14"/>
      <c r="D15" s="51"/>
      <c r="E15" s="51"/>
      <c r="F15" s="51"/>
      <c r="G15" s="51"/>
      <c r="H15" s="52"/>
    </row>
  </sheetData>
  <mergeCells count="3">
    <mergeCell ref="B2:D2"/>
    <mergeCell ref="D14:H14"/>
    <mergeCell ref="D15:H15"/>
  </mergeCells>
  <phoneticPr fontId="33"/>
  <conditionalFormatting sqref="B4:G4">
    <cfRule type="expression" dxfId="19" priority="1">
      <formula>DAY(B4)&gt;8</formula>
    </cfRule>
  </conditionalFormatting>
  <conditionalFormatting sqref="B12:H12 B14:C14">
    <cfRule type="expression" dxfId="18" priority="2">
      <formula>AND(DAY(B12)&gt;=1,DAY(B12)&lt;=15)</formula>
    </cfRule>
  </conditionalFormatting>
  <dataValidations count="8">
    <dataValidation allowBlank="1" showInputMessage="1" showErrorMessage="1" prompt="Calendrier du mois de mars" sqref="A1" xr:uid="{00000000-0002-0000-0200-000000000000}"/>
    <dataValidation allowBlank="1" showInputMessage="1" showErrorMessage="1" prompt="L’année dans cette cellule est automatiquement mise à jour en fonction de l’année entrée dans la feuille de calcul Janvier. Le calendrier ci-dessous inclut les dates des mois précédent et suivant dans une teinte plus claire." sqref="B2:D2" xr:uid="{00000000-0002-0000-0200-000001000000}"/>
    <dataValidation allowBlank="1" showInputMessage="1" showErrorMessage="1" prompt="Jour de la semaine défini automatiquement." sqref="C3:H3" xr:uid="{FB99ECCD-E5C1-4659-A8EB-33FC6A7B1BEC}"/>
    <dataValidation allowBlank="1" showInputMessage="1" showErrorMessage="1" prompt="Cette ligne ainsi que les lignes 6, 8, 10, 12 et 14 contiennent les jours civils de la semaine. Si cette cellule ne contient pas le numéro 1, c’est qu’il s’agit d’un jour du mois précédent. Entrez des notes dans la cellule D15." sqref="B4" xr:uid="{00000000-0002-0000-0200-000003000000}"/>
    <dataValidation allowBlank="1" showInputMessage="1" showErrorMessage="1" prompt="Cette ligne ainsi que les lignes 7, 9, 11, 13 et 15 sont des cellules destinées à la saisie de notes quotidiennes en rapport avec le jour civil figurant dans la cellule située au-dessus." sqref="B5" xr:uid="{00000000-0002-0000-0200-000004000000}"/>
    <dataValidation allowBlank="1" showInputMessage="1" prompt="Entrez les notes mensuelles dans cette cellule." sqref="D15:H15" xr:uid="{00000000-0002-0000-0200-000005000000}"/>
    <dataValidation allowBlank="1" showInputMessage="1" prompt="Entrez les notes mensuelles dans la cellule ci-dessous." sqref="D14:H14" xr:uid="{00000000-0002-0000-0200-000006000000}"/>
    <dataValidation allowBlank="1" showInputMessage="1" showErrorMessage="1" prompt="Cette ligne contient les noms des jours de la semaine pour ce calendrier. Cette cellule contient le jour de début de la semaine. Pour modifier ce jour-là, entrez le nouveau jour dans la cellule L5 de cette feuille de calcul." sqref="B3" xr:uid="{F7489298-7EDA-45A0-AD0B-DE82D2E594DE}"/>
  </dataValidations>
  <printOptions horizontalCentered="1"/>
  <pageMargins left="0.25" right="0.25" top="0.5" bottom="0.5" header="0.3" footer="0.3"/>
  <pageSetup paperSize="9" scale="93" orientation="landscape" r:id="rId1"/>
  <headerFooter differentFirst="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59999389629810485"/>
    <pageSetUpPr fitToPage="1"/>
  </sheetPr>
  <dimension ref="B1:I15"/>
  <sheetViews>
    <sheetView showGridLines="0" workbookViewId="0">
      <selection activeCell="J2" sqref="J2"/>
    </sheetView>
  </sheetViews>
  <sheetFormatPr defaultColWidth="8.75" defaultRowHeight="16.5"/>
  <cols>
    <col min="1" max="1" width="1.625" style="1" customWidth="1"/>
    <col min="2" max="8" width="16.625" style="1" customWidth="1"/>
    <col min="9" max="9" width="1.625" style="1" customWidth="1"/>
    <col min="10" max="10" width="8.625" style="1" customWidth="1"/>
    <col min="11" max="16384" width="8.75" style="1"/>
  </cols>
  <sheetData>
    <row r="1" spans="2:9" ht="9" customHeight="1">
      <c r="I1" s="1" t="s">
        <v>1</v>
      </c>
    </row>
    <row r="2" spans="2:9" ht="96" customHeight="1">
      <c r="B2" s="48" t="str">
        <f>"Avril "&amp;AnnéeCalendrier</f>
        <v>Avril 2026</v>
      </c>
      <c r="C2" s="48"/>
      <c r="D2" s="48"/>
      <c r="E2" s="2"/>
      <c r="F2" s="2"/>
      <c r="G2" s="2"/>
      <c r="H2" s="3"/>
    </row>
    <row r="3" spans="2:9" s="8" customFormat="1" ht="24" customHeight="1">
      <c r="B3" s="39" t="s">
        <v>6</v>
      </c>
      <c r="C3" s="40" t="s">
        <v>5</v>
      </c>
      <c r="D3" s="40" t="s">
        <v>7</v>
      </c>
      <c r="E3" s="40" t="s">
        <v>8</v>
      </c>
      <c r="F3" s="40" t="s">
        <v>9</v>
      </c>
      <c r="G3" s="40" t="s">
        <v>10</v>
      </c>
      <c r="H3" s="41" t="s">
        <v>11</v>
      </c>
    </row>
    <row r="4" spans="2:9" s="4" customFormat="1" ht="24" customHeight="1">
      <c r="B4" s="30">
        <f t="array" ref="B4:H4">JoursEtSemaines+DATE(AnnéeCalendrier,4,1)-WEEKDAY(DATE(AnnéeCalendrier,4,1),(DébutSemaine="Lundi")+1)+1</f>
        <v>46111</v>
      </c>
      <c r="C4" s="30">
        <v>46112</v>
      </c>
      <c r="D4" s="30">
        <v>46113</v>
      </c>
      <c r="E4" s="30">
        <v>46114</v>
      </c>
      <c r="F4" s="30">
        <v>46115</v>
      </c>
      <c r="G4" s="30">
        <v>46116</v>
      </c>
      <c r="H4" s="30">
        <v>46117</v>
      </c>
    </row>
    <row r="5" spans="2:9" s="10" customFormat="1" ht="56.1" customHeight="1">
      <c r="B5" s="15"/>
      <c r="C5" s="15"/>
      <c r="D5" s="15"/>
      <c r="E5" s="15"/>
      <c r="F5" s="15"/>
      <c r="G5" s="15"/>
      <c r="H5" s="15"/>
    </row>
    <row r="6" spans="2:9" s="4" customFormat="1" ht="24" customHeight="1">
      <c r="B6" s="31">
        <f t="array" ref="B6:H6">JoursEtSemaines+DATE(AnnéeCalendrier,4,1)-WEEKDAY(DATE(AnnéeCalendrier,4,1),(DébutSemaine="Lundi")+1)+8</f>
        <v>46118</v>
      </c>
      <c r="C6" s="31">
        <v>46119</v>
      </c>
      <c r="D6" s="31">
        <v>46120</v>
      </c>
      <c r="E6" s="31">
        <v>46121</v>
      </c>
      <c r="F6" s="31">
        <v>46122</v>
      </c>
      <c r="G6" s="31">
        <v>46123</v>
      </c>
      <c r="H6" s="31">
        <v>46124</v>
      </c>
    </row>
    <row r="7" spans="2:9" s="10" customFormat="1" ht="56.1" customHeight="1">
      <c r="B7" s="14"/>
      <c r="C7" s="14"/>
      <c r="D7" s="14"/>
      <c r="E7" s="14"/>
      <c r="F7" s="14"/>
      <c r="G7" s="14"/>
      <c r="H7" s="14"/>
    </row>
    <row r="8" spans="2:9" s="4" customFormat="1" ht="24" customHeight="1">
      <c r="B8" s="32">
        <f t="array" ref="B8:H8">JoursEtSemaines+DATE(AnnéeCalendrier,4,1)-WEEKDAY(DATE(AnnéeCalendrier,4,1),(DébutSemaine="Lundi")+1)+15</f>
        <v>46125</v>
      </c>
      <c r="C8" s="32">
        <v>46126</v>
      </c>
      <c r="D8" s="32">
        <v>46127</v>
      </c>
      <c r="E8" s="32">
        <v>46128</v>
      </c>
      <c r="F8" s="32">
        <v>46129</v>
      </c>
      <c r="G8" s="32">
        <v>46130</v>
      </c>
      <c r="H8" s="32">
        <v>46131</v>
      </c>
    </row>
    <row r="9" spans="2:9" s="10" customFormat="1" ht="56.1" customHeight="1">
      <c r="B9" s="15"/>
      <c r="C9" s="15"/>
      <c r="D9" s="15"/>
      <c r="E9" s="15"/>
      <c r="F9" s="15"/>
      <c r="G9" s="15"/>
      <c r="H9" s="15"/>
    </row>
    <row r="10" spans="2:9" s="4" customFormat="1" ht="24" customHeight="1">
      <c r="B10" s="31">
        <f t="array" ref="B10:H10">JoursEtSemaines+DATE(AnnéeCalendrier,4,1)-WEEKDAY(DATE(AnnéeCalendrier,4,1),(DébutSemaine="Lundi")+1)+22</f>
        <v>46132</v>
      </c>
      <c r="C10" s="31">
        <v>46133</v>
      </c>
      <c r="D10" s="31">
        <v>46134</v>
      </c>
      <c r="E10" s="31">
        <v>46135</v>
      </c>
      <c r="F10" s="31">
        <v>46136</v>
      </c>
      <c r="G10" s="31">
        <v>46137</v>
      </c>
      <c r="H10" s="31">
        <v>46138</v>
      </c>
    </row>
    <row r="11" spans="2:9" s="10" customFormat="1" ht="56.1" customHeight="1">
      <c r="B11" s="14"/>
      <c r="C11" s="14"/>
      <c r="D11" s="14"/>
      <c r="E11" s="14"/>
      <c r="F11" s="14"/>
      <c r="G11" s="14"/>
      <c r="H11" s="14"/>
    </row>
    <row r="12" spans="2:9" s="4" customFormat="1" ht="24" customHeight="1">
      <c r="B12" s="32">
        <f t="array" ref="B12:H12">JoursEtSemaines+DATE(AnnéeCalendrier,4,1)-WEEKDAY(DATE(AnnéeCalendrier,4,1),(DébutSemaine="Lundi")+1)+29</f>
        <v>46139</v>
      </c>
      <c r="C12" s="32">
        <v>46140</v>
      </c>
      <c r="D12" s="32">
        <v>46141</v>
      </c>
      <c r="E12" s="32">
        <v>46142</v>
      </c>
      <c r="F12" s="32">
        <v>46143</v>
      </c>
      <c r="G12" s="32">
        <v>46144</v>
      </c>
      <c r="H12" s="32">
        <v>46145</v>
      </c>
    </row>
    <row r="13" spans="2:9" s="10" customFormat="1" ht="56.1" customHeight="1">
      <c r="B13" s="15"/>
      <c r="C13" s="15"/>
      <c r="D13" s="15"/>
      <c r="E13" s="15"/>
      <c r="F13" s="15"/>
      <c r="G13" s="15"/>
      <c r="H13" s="15"/>
    </row>
    <row r="14" spans="2:9" s="4" customFormat="1" ht="24" customHeight="1">
      <c r="B14" s="31">
        <f t="array" ref="B14:C14">JoursEtSemaines+DATE(AnnéeCalendrier,4,1)-WEEKDAY(DATE(AnnéeCalendrier,4,1),(DébutSemaine="Lundi")+1)+36</f>
        <v>46146</v>
      </c>
      <c r="C14" s="31">
        <v>46147</v>
      </c>
      <c r="D14" s="49" t="s">
        <v>0</v>
      </c>
      <c r="E14" s="49"/>
      <c r="F14" s="49"/>
      <c r="G14" s="49"/>
      <c r="H14" s="50"/>
    </row>
    <row r="15" spans="2:9" s="10" customFormat="1" ht="56.1" customHeight="1">
      <c r="B15" s="14"/>
      <c r="C15" s="14"/>
      <c r="D15" s="51"/>
      <c r="E15" s="51"/>
      <c r="F15" s="51"/>
      <c r="G15" s="51"/>
      <c r="H15" s="52"/>
    </row>
  </sheetData>
  <mergeCells count="3">
    <mergeCell ref="B2:D2"/>
    <mergeCell ref="D14:H14"/>
    <mergeCell ref="D15:H15"/>
  </mergeCells>
  <phoneticPr fontId="33"/>
  <conditionalFormatting sqref="B4:G4">
    <cfRule type="expression" dxfId="17" priority="1">
      <formula>DAY(B4)&gt;8</formula>
    </cfRule>
  </conditionalFormatting>
  <conditionalFormatting sqref="B12:H12 B14:C14">
    <cfRule type="expression" dxfId="16" priority="2">
      <formula>AND(DAY(B12)&gt;=1,DAY(B12)&lt;=15)</formula>
    </cfRule>
  </conditionalFormatting>
  <dataValidations count="8">
    <dataValidation allowBlank="1" showInputMessage="1" showErrorMessage="1" prompt="Jour de la semaine défini automatiquement." sqref="C3:H3" xr:uid="{ADC8D638-6180-4040-BE75-10C457B2ED6F}"/>
    <dataValidation allowBlank="1" showInputMessage="1" showErrorMessage="1" prompt="L’année dans cette cellule est automatiquement mise à jour en fonction de l’année entrée dans la feuille de calcul Janvier. Le calendrier ci-dessous inclut les dates des mois précédent et suivant dans une teinte plus claire." sqref="B2:D2" xr:uid="{00000000-0002-0000-0300-000001000000}"/>
    <dataValidation allowBlank="1" showInputMessage="1" showErrorMessage="1" prompt="Calendrier du mois d’avril" sqref="A1" xr:uid="{00000000-0002-0000-0300-000002000000}"/>
    <dataValidation allowBlank="1" showInputMessage="1" prompt="Entrez les notes mensuelles dans la cellule ci-dessous." sqref="D14:H14" xr:uid="{00000000-0002-0000-0300-000004000000}"/>
    <dataValidation allowBlank="1" showInputMessage="1" prompt="Entrez les notes mensuelles dans cette cellule." sqref="D15:H15" xr:uid="{00000000-0002-0000-0300-000005000000}"/>
    <dataValidation allowBlank="1" showInputMessage="1" showErrorMessage="1" prompt="Cette ligne ainsi que les lignes 7, 9, 11, 13 et 15 sont des cellules destinées à la saisie de notes quotidiennes en rapport avec le jour civil figurant dans la cellule située au-dessus." sqref="B5" xr:uid="{00000000-0002-0000-0300-000006000000}"/>
    <dataValidation allowBlank="1" showInputMessage="1" showErrorMessage="1" prompt="Cette ligne ainsi que les lignes 6, 8, 10, 12 et 14 contiennent les jours civils de la semaine. Si cette cellule ne contient pas le numéro 1, c’est qu’il s’agit d’un jour du mois précédent. Entrez des notes dans la cellule D15." sqref="B4" xr:uid="{00000000-0002-0000-0300-000007000000}"/>
    <dataValidation allowBlank="1" showInputMessage="1" showErrorMessage="1" prompt="Cette ligne contient les noms des jours de la semaine pour ce calendrier. Cette cellule contient le jour de début de la semaine. Pour modifier ce jour-là, entrez le nouveau jour dans la cellule L5 de cette feuille de calcul." sqref="B3" xr:uid="{E4D45D60-95C3-4693-A6BC-102DAF85C7CA}"/>
  </dataValidations>
  <printOptions horizontalCentered="1"/>
  <pageMargins left="0.25" right="0.25" top="0.5" bottom="0.5" header="0.3" footer="0.3"/>
  <pageSetup paperSize="9" scale="93" orientation="landscape" r:id="rId1"/>
  <headerFooter differentFirst="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9" tint="0.59999389629810485"/>
    <pageSetUpPr fitToPage="1"/>
  </sheetPr>
  <dimension ref="B1:I15"/>
  <sheetViews>
    <sheetView showGridLines="0" workbookViewId="0">
      <selection activeCell="J2" sqref="J2"/>
    </sheetView>
  </sheetViews>
  <sheetFormatPr defaultColWidth="8.75" defaultRowHeight="16.5"/>
  <cols>
    <col min="1" max="1" width="1.625" style="1" customWidth="1"/>
    <col min="2" max="8" width="16.625" style="1" customWidth="1"/>
    <col min="9" max="9" width="1.625" style="1" customWidth="1"/>
    <col min="10" max="10" width="8.625" style="1" customWidth="1"/>
    <col min="11" max="16384" width="8.75" style="1"/>
  </cols>
  <sheetData>
    <row r="1" spans="2:9" ht="9" customHeight="1">
      <c r="I1" s="1" t="s">
        <v>1</v>
      </c>
    </row>
    <row r="2" spans="2:9" ht="96" customHeight="1">
      <c r="B2" s="48" t="str">
        <f>"Mai "&amp;AnnéeCalendrier</f>
        <v>Mai 2026</v>
      </c>
      <c r="C2" s="48"/>
      <c r="D2" s="48"/>
      <c r="E2" s="2"/>
      <c r="F2" s="2"/>
      <c r="G2" s="2"/>
      <c r="H2" s="3"/>
    </row>
    <row r="3" spans="2:9" s="8" customFormat="1" ht="24" customHeight="1">
      <c r="B3" s="39" t="s">
        <v>6</v>
      </c>
      <c r="C3" s="40" t="s">
        <v>5</v>
      </c>
      <c r="D3" s="40" t="s">
        <v>7</v>
      </c>
      <c r="E3" s="40" t="s">
        <v>8</v>
      </c>
      <c r="F3" s="40" t="s">
        <v>9</v>
      </c>
      <c r="G3" s="40" t="s">
        <v>10</v>
      </c>
      <c r="H3" s="41" t="s">
        <v>11</v>
      </c>
    </row>
    <row r="4" spans="2:9" s="4" customFormat="1" ht="24" customHeight="1">
      <c r="B4" s="30">
        <f t="array" ref="B4:H4">JoursEtSemaines+DATE(AnnéeCalendrier,5,1)-WEEKDAY(DATE(AnnéeCalendrier,5,1),(DébutSemaine="Lundi")+1)+1</f>
        <v>46139</v>
      </c>
      <c r="C4" s="30">
        <v>46140</v>
      </c>
      <c r="D4" s="30">
        <v>46141</v>
      </c>
      <c r="E4" s="30">
        <v>46142</v>
      </c>
      <c r="F4" s="30">
        <v>46143</v>
      </c>
      <c r="G4" s="30">
        <v>46144</v>
      </c>
      <c r="H4" s="30">
        <v>46145</v>
      </c>
    </row>
    <row r="5" spans="2:9" s="10" customFormat="1" ht="56.1" customHeight="1">
      <c r="B5" s="15"/>
      <c r="C5" s="15"/>
      <c r="D5" s="15"/>
      <c r="E5" s="15"/>
      <c r="F5" s="15"/>
      <c r="G5" s="15"/>
      <c r="H5" s="15"/>
    </row>
    <row r="6" spans="2:9" s="4" customFormat="1" ht="24" customHeight="1">
      <c r="B6" s="31">
        <f t="array" ref="B6:H6">JoursEtSemaines+DATE(AnnéeCalendrier,5,1)-WEEKDAY(DATE(AnnéeCalendrier,5,1),(DébutSemaine="Lundi")+1)+8</f>
        <v>46146</v>
      </c>
      <c r="C6" s="31">
        <v>46147</v>
      </c>
      <c r="D6" s="31">
        <v>46148</v>
      </c>
      <c r="E6" s="31">
        <v>46149</v>
      </c>
      <c r="F6" s="31">
        <v>46150</v>
      </c>
      <c r="G6" s="31">
        <v>46151</v>
      </c>
      <c r="H6" s="31">
        <v>46152</v>
      </c>
    </row>
    <row r="7" spans="2:9" s="10" customFormat="1" ht="56.1" customHeight="1">
      <c r="B7" s="14"/>
      <c r="C7" s="14"/>
      <c r="D7" s="14"/>
      <c r="E7" s="14"/>
      <c r="F7" s="14"/>
      <c r="G7" s="14"/>
      <c r="H7" s="14"/>
    </row>
    <row r="8" spans="2:9" s="4" customFormat="1" ht="24" customHeight="1">
      <c r="B8" s="32">
        <f t="array" ref="B8:H8">JoursEtSemaines+DATE(AnnéeCalendrier,5,1)-WEEKDAY(DATE(AnnéeCalendrier,5,1),(DébutSemaine="Lundi")+1)+15</f>
        <v>46153</v>
      </c>
      <c r="C8" s="32">
        <v>46154</v>
      </c>
      <c r="D8" s="32">
        <v>46155</v>
      </c>
      <c r="E8" s="32">
        <v>46156</v>
      </c>
      <c r="F8" s="32">
        <v>46157</v>
      </c>
      <c r="G8" s="32">
        <v>46158</v>
      </c>
      <c r="H8" s="32">
        <v>46159</v>
      </c>
    </row>
    <row r="9" spans="2:9" s="10" customFormat="1" ht="56.1" customHeight="1">
      <c r="B9" s="15"/>
      <c r="C9" s="15"/>
      <c r="D9" s="15"/>
      <c r="E9" s="15"/>
      <c r="F9" s="15"/>
      <c r="G9" s="15"/>
      <c r="H9" s="15"/>
    </row>
    <row r="10" spans="2:9" s="4" customFormat="1" ht="24" customHeight="1">
      <c r="B10" s="31">
        <f t="array" ref="B10:H10">JoursEtSemaines+DATE(AnnéeCalendrier,5,1)-WEEKDAY(DATE(AnnéeCalendrier,5,1),(DébutSemaine="Lundi")+1)+22</f>
        <v>46160</v>
      </c>
      <c r="C10" s="31">
        <v>46161</v>
      </c>
      <c r="D10" s="31">
        <v>46162</v>
      </c>
      <c r="E10" s="31">
        <v>46163</v>
      </c>
      <c r="F10" s="31">
        <v>46164</v>
      </c>
      <c r="G10" s="31">
        <v>46165</v>
      </c>
      <c r="H10" s="31">
        <v>46166</v>
      </c>
    </row>
    <row r="11" spans="2:9" s="10" customFormat="1" ht="56.1" customHeight="1">
      <c r="B11" s="14"/>
      <c r="C11" s="14"/>
      <c r="D11" s="14"/>
      <c r="E11" s="14"/>
      <c r="F11" s="14"/>
      <c r="G11" s="14"/>
      <c r="H11" s="14"/>
    </row>
    <row r="12" spans="2:9" s="4" customFormat="1" ht="24" customHeight="1">
      <c r="B12" s="32">
        <f t="array" ref="B12:H12">JoursEtSemaines+DATE(AnnéeCalendrier,5,1)-WEEKDAY(DATE(AnnéeCalendrier,5,1),(DébutSemaine="Lundi")+1)+29</f>
        <v>46167</v>
      </c>
      <c r="C12" s="32">
        <v>46168</v>
      </c>
      <c r="D12" s="32">
        <v>46169</v>
      </c>
      <c r="E12" s="32">
        <v>46170</v>
      </c>
      <c r="F12" s="32">
        <v>46171</v>
      </c>
      <c r="G12" s="32">
        <v>46172</v>
      </c>
      <c r="H12" s="32">
        <v>46173</v>
      </c>
    </row>
    <row r="13" spans="2:9" s="10" customFormat="1" ht="56.1" customHeight="1">
      <c r="B13" s="15"/>
      <c r="C13" s="15"/>
      <c r="D13" s="15"/>
      <c r="E13" s="15"/>
      <c r="F13" s="15"/>
      <c r="G13" s="15"/>
      <c r="H13" s="15"/>
    </row>
    <row r="14" spans="2:9" s="4" customFormat="1" ht="24" customHeight="1">
      <c r="B14" s="31">
        <f t="array" ref="B14:C14">JoursEtSemaines+DATE(AnnéeCalendrier,5,1)-WEEKDAY(DATE(AnnéeCalendrier,5,1),(DébutSemaine="Lundi")+1)+36</f>
        <v>46174</v>
      </c>
      <c r="C14" s="31">
        <v>46175</v>
      </c>
      <c r="D14" s="49" t="s">
        <v>0</v>
      </c>
      <c r="E14" s="49"/>
      <c r="F14" s="49"/>
      <c r="G14" s="49"/>
      <c r="H14" s="50"/>
    </row>
    <row r="15" spans="2:9" s="10" customFormat="1" ht="56.1" customHeight="1">
      <c r="B15" s="14"/>
      <c r="C15" s="14"/>
      <c r="D15" s="51"/>
      <c r="E15" s="51"/>
      <c r="F15" s="51"/>
      <c r="G15" s="51"/>
      <c r="H15" s="52"/>
    </row>
  </sheetData>
  <mergeCells count="3">
    <mergeCell ref="B2:D2"/>
    <mergeCell ref="D14:H14"/>
    <mergeCell ref="D15:H15"/>
  </mergeCells>
  <phoneticPr fontId="33"/>
  <conditionalFormatting sqref="B4:G4">
    <cfRule type="expression" dxfId="15" priority="1">
      <formula>DAY(B4)&gt;8</formula>
    </cfRule>
  </conditionalFormatting>
  <conditionalFormatting sqref="B12:H12 B14:C14">
    <cfRule type="expression" dxfId="14" priority="2">
      <formula>AND(DAY(B12)&gt;=1,DAY(B12)&lt;=15)</formula>
    </cfRule>
  </conditionalFormatting>
  <dataValidations count="8">
    <dataValidation allowBlank="1" showInputMessage="1" showErrorMessage="1" prompt="Jour de la semaine défini automatiquement." sqref="C3:H3" xr:uid="{D57EF73C-3C92-4394-811A-683A29D01CC4}"/>
    <dataValidation allowBlank="1" showInputMessage="1" showErrorMessage="1" prompt="L’année dans cette cellule est automatiquement mise à jour en fonction de l’année entrée dans la feuille de calcul Janvier. Le calendrier ci-dessous inclut les dates des mois précédent et suivant dans une teinte plus claire." sqref="B2:D2" xr:uid="{00000000-0002-0000-0400-000001000000}"/>
    <dataValidation allowBlank="1" showInputMessage="1" showErrorMessage="1" prompt="Calendrier du mois de mai" sqref="A1" xr:uid="{00000000-0002-0000-0400-000002000000}"/>
    <dataValidation allowBlank="1" showInputMessage="1" showErrorMessage="1" prompt="Cette ligne ainsi que les lignes 6, 8, 10, 12 et 14 contiennent les jours civils de la semaine. Si cette cellule ne contient pas le numéro 1, c’est qu’il s’agit d’un jour du mois précédent. Entrez des notes dans la cellule D15." sqref="B4" xr:uid="{00000000-0002-0000-0400-000003000000}"/>
    <dataValidation allowBlank="1" showInputMessage="1" showErrorMessage="1" prompt="Cette ligne ainsi que les lignes 7, 9, 11, 13 et 15 sont des cellules destinées à la saisie de notes quotidiennes en rapport avec le jour civil figurant dans la cellule située au-dessus." sqref="B5" xr:uid="{00000000-0002-0000-0400-000004000000}"/>
    <dataValidation allowBlank="1" showInputMessage="1" prompt="Entrez les notes mensuelles dans cette cellule." sqref="D15:H15" xr:uid="{00000000-0002-0000-0400-000005000000}"/>
    <dataValidation allowBlank="1" showInputMessage="1" prompt="Entrez les notes mensuelles dans la cellule ci-dessous." sqref="D14:H14" xr:uid="{00000000-0002-0000-0400-000006000000}"/>
    <dataValidation allowBlank="1" showInputMessage="1" showErrorMessage="1" prompt="Cette ligne contient les noms des jours de la semaine pour ce calendrier. Cette cellule contient le jour de début de la semaine. Pour modifier ce jour-là, entrez le nouveau jour dans la cellule L5 de cette feuille de calcul." sqref="B3" xr:uid="{5527A069-69E7-4D9A-8DA6-56090D35C739}"/>
  </dataValidations>
  <printOptions horizontalCentered="1"/>
  <pageMargins left="0.25" right="0.25" top="0.5" bottom="0.5" header="0.3" footer="0.3"/>
  <pageSetup paperSize="9" scale="93" orientation="landscape" r:id="rId1"/>
  <headerFooter differentFirst="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7" tint="0.59999389629810485"/>
    <pageSetUpPr fitToPage="1"/>
  </sheetPr>
  <dimension ref="B1:I15"/>
  <sheetViews>
    <sheetView showGridLines="0" zoomScaleNormal="100" workbookViewId="0">
      <selection activeCell="J2" sqref="J2"/>
    </sheetView>
  </sheetViews>
  <sheetFormatPr defaultColWidth="8.75" defaultRowHeight="16.5"/>
  <cols>
    <col min="1" max="1" width="1.625" style="1" customWidth="1"/>
    <col min="2" max="8" width="16.625" style="1" customWidth="1"/>
    <col min="9" max="9" width="1.625" style="1" customWidth="1"/>
    <col min="10" max="10" width="8.625" style="1" customWidth="1"/>
    <col min="11" max="16384" width="8.75" style="1"/>
  </cols>
  <sheetData>
    <row r="1" spans="2:9" ht="9" customHeight="1">
      <c r="I1" s="1" t="s">
        <v>1</v>
      </c>
    </row>
    <row r="2" spans="2:9" ht="96" customHeight="1">
      <c r="B2" s="53" t="str">
        <f>"Juin "&amp;AnnéeCalendrier</f>
        <v>Juin 2026</v>
      </c>
      <c r="C2" s="53"/>
      <c r="D2" s="53"/>
      <c r="E2" s="2"/>
      <c r="F2" s="2"/>
      <c r="G2" s="2"/>
      <c r="H2" s="3"/>
    </row>
    <row r="3" spans="2:9" s="8" customFormat="1" ht="24" customHeight="1">
      <c r="B3" s="36" t="s">
        <v>6</v>
      </c>
      <c r="C3" s="37" t="s">
        <v>5</v>
      </c>
      <c r="D3" s="37" t="s">
        <v>7</v>
      </c>
      <c r="E3" s="37" t="s">
        <v>8</v>
      </c>
      <c r="F3" s="37" t="s">
        <v>9</v>
      </c>
      <c r="G3" s="37" t="s">
        <v>10</v>
      </c>
      <c r="H3" s="38" t="s">
        <v>11</v>
      </c>
    </row>
    <row r="4" spans="2:9" s="4" customFormat="1" ht="24" customHeight="1">
      <c r="B4" s="27">
        <f t="array" ref="B4:H4">JoursEtSemaines+DATE(AnnéeCalendrier,6,1)-WEEKDAY(DATE(AnnéeCalendrier,6,1),(DébutSemaine="Lundi")+1)+1</f>
        <v>46174</v>
      </c>
      <c r="C4" s="27">
        <v>46175</v>
      </c>
      <c r="D4" s="27">
        <v>46176</v>
      </c>
      <c r="E4" s="27">
        <v>46177</v>
      </c>
      <c r="F4" s="27">
        <v>46178</v>
      </c>
      <c r="G4" s="27">
        <v>46179</v>
      </c>
      <c r="H4" s="27">
        <v>46180</v>
      </c>
    </row>
    <row r="5" spans="2:9" s="10" customFormat="1" ht="56.1" customHeight="1">
      <c r="B5" s="17"/>
      <c r="C5" s="17"/>
      <c r="D5" s="17"/>
      <c r="E5" s="17"/>
      <c r="F5" s="17"/>
      <c r="G5" s="17"/>
      <c r="H5" s="17"/>
    </row>
    <row r="6" spans="2:9" s="4" customFormat="1" ht="24" customHeight="1">
      <c r="B6" s="28">
        <f t="array" ref="B6:H6">JoursEtSemaines+DATE(AnnéeCalendrier,6,1)-WEEKDAY(DATE(AnnéeCalendrier,6,1),(DébutSemaine="Lundi")+1)+8</f>
        <v>46181</v>
      </c>
      <c r="C6" s="28">
        <v>46182</v>
      </c>
      <c r="D6" s="28">
        <v>46183</v>
      </c>
      <c r="E6" s="28">
        <v>46184</v>
      </c>
      <c r="F6" s="28">
        <v>46185</v>
      </c>
      <c r="G6" s="28">
        <v>46186</v>
      </c>
      <c r="H6" s="28">
        <v>46187</v>
      </c>
    </row>
    <row r="7" spans="2:9" s="10" customFormat="1" ht="56.1" customHeight="1">
      <c r="B7" s="16"/>
      <c r="C7" s="16"/>
      <c r="D7" s="16"/>
      <c r="E7" s="16"/>
      <c r="F7" s="16"/>
      <c r="G7" s="16"/>
      <c r="H7" s="16"/>
    </row>
    <row r="8" spans="2:9" s="4" customFormat="1" ht="24" customHeight="1">
      <c r="B8" s="29">
        <f t="array" ref="B8:H8">JoursEtSemaines+DATE(AnnéeCalendrier,6,1)-WEEKDAY(DATE(AnnéeCalendrier,6,1),(DébutSemaine="Lundi")+1)+15</f>
        <v>46188</v>
      </c>
      <c r="C8" s="29">
        <v>46189</v>
      </c>
      <c r="D8" s="29">
        <v>46190</v>
      </c>
      <c r="E8" s="29">
        <v>46191</v>
      </c>
      <c r="F8" s="29">
        <v>46192</v>
      </c>
      <c r="G8" s="29">
        <v>46193</v>
      </c>
      <c r="H8" s="29">
        <v>46194</v>
      </c>
    </row>
    <row r="9" spans="2:9" s="10" customFormat="1" ht="56.1" customHeight="1">
      <c r="B9" s="17"/>
      <c r="C9" s="17"/>
      <c r="D9" s="17"/>
      <c r="E9" s="17"/>
      <c r="F9" s="17"/>
      <c r="G9" s="17"/>
      <c r="H9" s="17"/>
    </row>
    <row r="10" spans="2:9" s="4" customFormat="1" ht="24" customHeight="1">
      <c r="B10" s="28">
        <f t="array" ref="B10:H10">JoursEtSemaines+DATE(AnnéeCalendrier,6,1)-WEEKDAY(DATE(AnnéeCalendrier,6,1),(DébutSemaine="Lundi")+1)+22</f>
        <v>46195</v>
      </c>
      <c r="C10" s="28">
        <v>46196</v>
      </c>
      <c r="D10" s="28">
        <v>46197</v>
      </c>
      <c r="E10" s="28">
        <v>46198</v>
      </c>
      <c r="F10" s="28">
        <v>46199</v>
      </c>
      <c r="G10" s="28">
        <v>46200</v>
      </c>
      <c r="H10" s="28">
        <v>46201</v>
      </c>
    </row>
    <row r="11" spans="2:9" s="10" customFormat="1" ht="56.1" customHeight="1">
      <c r="B11" s="16"/>
      <c r="C11" s="16"/>
      <c r="D11" s="16"/>
      <c r="E11" s="16"/>
      <c r="F11" s="16"/>
      <c r="G11" s="16"/>
      <c r="H11" s="16"/>
    </row>
    <row r="12" spans="2:9" s="4" customFormat="1" ht="24" customHeight="1">
      <c r="B12" s="29">
        <f t="array" ref="B12:H12">JoursEtSemaines+DATE(AnnéeCalendrier,6,1)-WEEKDAY(DATE(AnnéeCalendrier,6,1),(DébutSemaine="Lundi")+1)+29</f>
        <v>46202</v>
      </c>
      <c r="C12" s="29">
        <v>46203</v>
      </c>
      <c r="D12" s="29">
        <v>46204</v>
      </c>
      <c r="E12" s="29">
        <v>46205</v>
      </c>
      <c r="F12" s="29">
        <v>46206</v>
      </c>
      <c r="G12" s="29">
        <v>46207</v>
      </c>
      <c r="H12" s="29">
        <v>46208</v>
      </c>
    </row>
    <row r="13" spans="2:9" s="10" customFormat="1" ht="56.1" customHeight="1">
      <c r="B13" s="17"/>
      <c r="C13" s="17"/>
      <c r="D13" s="17"/>
      <c r="E13" s="17"/>
      <c r="F13" s="17"/>
      <c r="G13" s="17"/>
      <c r="H13" s="17"/>
    </row>
    <row r="14" spans="2:9" s="4" customFormat="1" ht="24" customHeight="1">
      <c r="B14" s="28">
        <f t="array" ref="B14:C14">JoursEtSemaines+DATE(AnnéeCalendrier,6,1)-WEEKDAY(DATE(AnnéeCalendrier,6,1),(DébutSemaine="Lundi")+1)+36</f>
        <v>46209</v>
      </c>
      <c r="C14" s="28">
        <v>46210</v>
      </c>
      <c r="D14" s="54" t="s">
        <v>0</v>
      </c>
      <c r="E14" s="54"/>
      <c r="F14" s="54"/>
      <c r="G14" s="54"/>
      <c r="H14" s="55"/>
    </row>
    <row r="15" spans="2:9" s="10" customFormat="1" ht="56.1" customHeight="1">
      <c r="B15" s="16"/>
      <c r="C15" s="16"/>
      <c r="D15" s="56"/>
      <c r="E15" s="56"/>
      <c r="F15" s="56"/>
      <c r="G15" s="56"/>
      <c r="H15" s="57"/>
    </row>
  </sheetData>
  <mergeCells count="3">
    <mergeCell ref="B2:D2"/>
    <mergeCell ref="D14:H14"/>
    <mergeCell ref="D15:H15"/>
  </mergeCells>
  <phoneticPr fontId="33"/>
  <conditionalFormatting sqref="B4:G4">
    <cfRule type="expression" dxfId="13" priority="1">
      <formula>DAY(B4)&gt;8</formula>
    </cfRule>
  </conditionalFormatting>
  <conditionalFormatting sqref="B12:H12 B14:C14">
    <cfRule type="expression" dxfId="12" priority="2">
      <formula>AND(DAY(B12)&gt;=1,DAY(B12)&lt;=15)</formula>
    </cfRule>
  </conditionalFormatting>
  <dataValidations count="8">
    <dataValidation allowBlank="1" showInputMessage="1" showErrorMessage="1" prompt="Jour de la semaine défini automatiquement." sqref="C3:H3" xr:uid="{8A209C44-9B4F-4E5F-BF7C-43E9A89FE833}"/>
    <dataValidation allowBlank="1" showInputMessage="1" showErrorMessage="1" prompt="Calendrier du mois de juin" sqref="A1" xr:uid="{00000000-0002-0000-0500-000001000000}"/>
    <dataValidation allowBlank="1" showInputMessage="1" showErrorMessage="1" prompt="L’année dans cette cellule est automatiquement mise à jour en fonction de l’année entrée dans la feuille de calcul Janvier. Le calendrier ci-dessous inclut les dates des mois précédent et suivant dans une teinte plus claire." sqref="B2:D2" xr:uid="{00000000-0002-0000-0500-000002000000}"/>
    <dataValidation allowBlank="1" showInputMessage="1" prompt="Entrez les notes mensuelles dans la cellule ci-dessous." sqref="D14:H14" xr:uid="{00000000-0002-0000-0500-000004000000}"/>
    <dataValidation allowBlank="1" showInputMessage="1" prompt="Entrez les notes mensuelles dans cette cellule." sqref="D15:H15" xr:uid="{00000000-0002-0000-0500-000005000000}"/>
    <dataValidation allowBlank="1" showInputMessage="1" showErrorMessage="1" prompt="Cette ligne ainsi que les lignes 7, 9, 11, 13 et 15 sont des cellules destinées à la saisie de notes quotidiennes en rapport avec le jour civil figurant dans la cellule située au-dessus." sqref="B5" xr:uid="{00000000-0002-0000-0500-000006000000}"/>
    <dataValidation allowBlank="1" showInputMessage="1" showErrorMessage="1" prompt="Cette ligne ainsi que les lignes 6, 8, 10, 12 et 14 contiennent les jours civils de la semaine. Si cette cellule ne contient pas le numéro 1, c’est qu’il s’agit d’un jour du mois précédent. Entrez des notes dans la cellule D15." sqref="B4" xr:uid="{00000000-0002-0000-0500-000007000000}"/>
    <dataValidation allowBlank="1" showInputMessage="1" showErrorMessage="1" prompt="Cette ligne contient les noms des jours de la semaine pour ce calendrier. Cette cellule contient le jour de début de la semaine. Pour modifier ce jour-là, entrez le nouveau jour dans la cellule L5 de cette feuille de calcul." sqref="B3" xr:uid="{37E11518-230C-4ABC-ADA9-85BB1DF526D0}"/>
  </dataValidations>
  <printOptions horizontalCentered="1"/>
  <pageMargins left="0.25" right="0.25" top="0.5" bottom="0.5" header="0.3" footer="0.3"/>
  <pageSetup paperSize="9" scale="93" orientation="landscape" r:id="rId1"/>
  <headerFooter differentFirst="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7" tint="0.59999389629810485"/>
    <pageSetUpPr fitToPage="1"/>
  </sheetPr>
  <dimension ref="B1:I15"/>
  <sheetViews>
    <sheetView showGridLines="0" zoomScaleNormal="100" workbookViewId="0">
      <selection activeCell="J2" sqref="J2"/>
    </sheetView>
  </sheetViews>
  <sheetFormatPr defaultColWidth="8.75" defaultRowHeight="16.5"/>
  <cols>
    <col min="1" max="1" width="1.625" style="1" customWidth="1"/>
    <col min="2" max="8" width="16.625" style="1" customWidth="1"/>
    <col min="9" max="9" width="1.625" style="1" customWidth="1"/>
    <col min="10" max="10" width="8.625" style="1" customWidth="1"/>
    <col min="11" max="16384" width="8.75" style="1"/>
  </cols>
  <sheetData>
    <row r="1" spans="2:9" ht="9" customHeight="1">
      <c r="I1" s="1" t="s">
        <v>1</v>
      </c>
    </row>
    <row r="2" spans="2:9" ht="96" customHeight="1">
      <c r="B2" s="53" t="str">
        <f>"Juillet "&amp;AnnéeCalendrier</f>
        <v>Juillet 2026</v>
      </c>
      <c r="C2" s="53"/>
      <c r="D2" s="53"/>
      <c r="E2" s="2"/>
      <c r="F2" s="2"/>
      <c r="G2" s="2"/>
      <c r="H2" s="3"/>
    </row>
    <row r="3" spans="2:9" s="8" customFormat="1" ht="24" customHeight="1">
      <c r="B3" s="36" t="s">
        <v>6</v>
      </c>
      <c r="C3" s="37" t="s">
        <v>5</v>
      </c>
      <c r="D3" s="37" t="s">
        <v>7</v>
      </c>
      <c r="E3" s="37" t="s">
        <v>8</v>
      </c>
      <c r="F3" s="37" t="s">
        <v>9</v>
      </c>
      <c r="G3" s="37" t="s">
        <v>10</v>
      </c>
      <c r="H3" s="38" t="s">
        <v>11</v>
      </c>
    </row>
    <row r="4" spans="2:9" s="4" customFormat="1" ht="24" customHeight="1">
      <c r="B4" s="27">
        <f t="array" ref="B4:H4">JoursEtSemaines+DATE(AnnéeCalendrier,7,1)-WEEKDAY(DATE(AnnéeCalendrier,7,1),(DébutSemaine="Lundi")+1)+1</f>
        <v>46202</v>
      </c>
      <c r="C4" s="27">
        <v>46203</v>
      </c>
      <c r="D4" s="27">
        <v>46204</v>
      </c>
      <c r="E4" s="27">
        <v>46205</v>
      </c>
      <c r="F4" s="27">
        <v>46206</v>
      </c>
      <c r="G4" s="27">
        <v>46207</v>
      </c>
      <c r="H4" s="27">
        <v>46208</v>
      </c>
    </row>
    <row r="5" spans="2:9" s="10" customFormat="1" ht="56.1" customHeight="1">
      <c r="B5" s="17"/>
      <c r="C5" s="17"/>
      <c r="D5" s="17"/>
      <c r="E5" s="17"/>
      <c r="F5" s="17"/>
      <c r="G5" s="17"/>
      <c r="H5" s="17"/>
    </row>
    <row r="6" spans="2:9" s="4" customFormat="1" ht="24" customHeight="1">
      <c r="B6" s="28">
        <f t="array" ref="B6:H6">JoursEtSemaines+DATE(AnnéeCalendrier,7,1)-WEEKDAY(DATE(AnnéeCalendrier,7,1),(DébutSemaine="Lundi")+1)+8</f>
        <v>46209</v>
      </c>
      <c r="C6" s="28">
        <v>46210</v>
      </c>
      <c r="D6" s="28">
        <v>46211</v>
      </c>
      <c r="E6" s="28">
        <v>46212</v>
      </c>
      <c r="F6" s="28">
        <v>46213</v>
      </c>
      <c r="G6" s="28">
        <v>46214</v>
      </c>
      <c r="H6" s="28">
        <v>46215</v>
      </c>
    </row>
    <row r="7" spans="2:9" s="10" customFormat="1" ht="56.1" customHeight="1">
      <c r="B7" s="16"/>
      <c r="C7" s="16"/>
      <c r="D7" s="16"/>
      <c r="E7" s="16"/>
      <c r="F7" s="16"/>
      <c r="G7" s="16"/>
      <c r="H7" s="16"/>
    </row>
    <row r="8" spans="2:9" s="4" customFormat="1" ht="24" customHeight="1">
      <c r="B8" s="29">
        <f t="array" ref="B8:H8">JoursEtSemaines+DATE(AnnéeCalendrier,7,1)-WEEKDAY(DATE(AnnéeCalendrier,7,1),(DébutSemaine="Lundi")+1)+15</f>
        <v>46216</v>
      </c>
      <c r="C8" s="29">
        <v>46217</v>
      </c>
      <c r="D8" s="29">
        <v>46218</v>
      </c>
      <c r="E8" s="29">
        <v>46219</v>
      </c>
      <c r="F8" s="29">
        <v>46220</v>
      </c>
      <c r="G8" s="29">
        <v>46221</v>
      </c>
      <c r="H8" s="29">
        <v>46222</v>
      </c>
    </row>
    <row r="9" spans="2:9" s="10" customFormat="1" ht="56.1" customHeight="1">
      <c r="B9" s="17"/>
      <c r="C9" s="17"/>
      <c r="D9" s="17"/>
      <c r="E9" s="17"/>
      <c r="F9" s="17"/>
      <c r="G9" s="17"/>
      <c r="H9" s="17"/>
    </row>
    <row r="10" spans="2:9" s="4" customFormat="1" ht="24" customHeight="1">
      <c r="B10" s="28">
        <f t="array" ref="B10:H10">JoursEtSemaines+DATE(AnnéeCalendrier,7,1)-WEEKDAY(DATE(AnnéeCalendrier,7,1),(DébutSemaine="Lundi")+1)+22</f>
        <v>46223</v>
      </c>
      <c r="C10" s="28">
        <v>46224</v>
      </c>
      <c r="D10" s="28">
        <v>46225</v>
      </c>
      <c r="E10" s="28">
        <v>46226</v>
      </c>
      <c r="F10" s="28">
        <v>46227</v>
      </c>
      <c r="G10" s="28">
        <v>46228</v>
      </c>
      <c r="H10" s="28">
        <v>46229</v>
      </c>
    </row>
    <row r="11" spans="2:9" s="10" customFormat="1" ht="56.1" customHeight="1">
      <c r="B11" s="16"/>
      <c r="C11" s="16"/>
      <c r="D11" s="16"/>
      <c r="E11" s="16"/>
      <c r="F11" s="16"/>
      <c r="G11" s="16"/>
      <c r="H11" s="16"/>
    </row>
    <row r="12" spans="2:9" s="4" customFormat="1" ht="24" customHeight="1">
      <c r="B12" s="29">
        <f t="array" ref="B12:H12">JoursEtSemaines+DATE(AnnéeCalendrier,7,1)-WEEKDAY(DATE(AnnéeCalendrier,7,1),(DébutSemaine="Lundi")+1)+29</f>
        <v>46230</v>
      </c>
      <c r="C12" s="29">
        <v>46231</v>
      </c>
      <c r="D12" s="29">
        <v>46232</v>
      </c>
      <c r="E12" s="29">
        <v>46233</v>
      </c>
      <c r="F12" s="29">
        <v>46234</v>
      </c>
      <c r="G12" s="29">
        <v>46235</v>
      </c>
      <c r="H12" s="29">
        <v>46236</v>
      </c>
    </row>
    <row r="13" spans="2:9" s="10" customFormat="1" ht="56.1" customHeight="1">
      <c r="B13" s="17"/>
      <c r="C13" s="17"/>
      <c r="D13" s="17"/>
      <c r="E13" s="17"/>
      <c r="F13" s="17"/>
      <c r="G13" s="17"/>
      <c r="H13" s="17"/>
    </row>
    <row r="14" spans="2:9" s="4" customFormat="1" ht="24" customHeight="1">
      <c r="B14" s="28">
        <f t="array" ref="B14:C14">JoursEtSemaines+DATE(AnnéeCalendrier,7,1)-WEEKDAY(DATE(AnnéeCalendrier,7,1),(DébutSemaine="Lundi")+1)+36</f>
        <v>46237</v>
      </c>
      <c r="C14" s="28">
        <v>46238</v>
      </c>
      <c r="D14" s="54" t="s">
        <v>0</v>
      </c>
      <c r="E14" s="54"/>
      <c r="F14" s="54"/>
      <c r="G14" s="54"/>
      <c r="H14" s="55"/>
    </row>
    <row r="15" spans="2:9" s="10" customFormat="1" ht="56.1" customHeight="1">
      <c r="B15" s="16"/>
      <c r="C15" s="16"/>
      <c r="D15" s="56"/>
      <c r="E15" s="56"/>
      <c r="F15" s="56"/>
      <c r="G15" s="56"/>
      <c r="H15" s="57"/>
    </row>
  </sheetData>
  <mergeCells count="3">
    <mergeCell ref="B2:D2"/>
    <mergeCell ref="D14:H14"/>
    <mergeCell ref="D15:H15"/>
  </mergeCells>
  <phoneticPr fontId="33"/>
  <conditionalFormatting sqref="B4:G4">
    <cfRule type="expression" dxfId="11" priority="1">
      <formula>DAY(B4)&gt;8</formula>
    </cfRule>
  </conditionalFormatting>
  <conditionalFormatting sqref="B12:H12 B14:C14">
    <cfRule type="expression" dxfId="10" priority="2">
      <formula>AND(DAY(B12)&gt;=1,DAY(B12)&lt;=15)</formula>
    </cfRule>
  </conditionalFormatting>
  <dataValidations count="8">
    <dataValidation allowBlank="1" showInputMessage="1" showErrorMessage="1" prompt="Jour de la semaine défini automatiquement." sqref="C3:H3" xr:uid="{67C1278E-B27F-4377-ACEA-41E53103E6E1}"/>
    <dataValidation allowBlank="1" showInputMessage="1" showErrorMessage="1" prompt="Calendrier du mois de juillet" sqref="A1" xr:uid="{00000000-0002-0000-0600-000001000000}"/>
    <dataValidation allowBlank="1" showInputMessage="1" showErrorMessage="1" prompt="L’année dans cette cellule est automatiquement mise à jour en fonction de l’année entrée dans la feuille de calcul Janvier. Le calendrier ci-dessous inclut les dates des mois précédent et suivant dans une teinte plus claire." sqref="B2:D2" xr:uid="{00000000-0002-0000-0600-000002000000}"/>
    <dataValidation allowBlank="1" showInputMessage="1" showErrorMessage="1" prompt="Cette ligne ainsi que les lignes 6, 8, 10, 12 et 14 contiennent les jours civils de la semaine. Si cette cellule ne contient pas le numéro 1, c’est qu’il s’agit d’un jour du mois précédent. Entrez des notes dans la cellule D15." sqref="B4" xr:uid="{00000000-0002-0000-0600-000003000000}"/>
    <dataValidation allowBlank="1" showInputMessage="1" showErrorMessage="1" prompt="Cette ligne ainsi que les lignes 7, 9, 11, 13 et 15 sont des cellules destinées à la saisie de notes quotidiennes en rapport avec le jour civil figurant dans la cellule située au-dessus." sqref="B5" xr:uid="{00000000-0002-0000-0600-000004000000}"/>
    <dataValidation allowBlank="1" showInputMessage="1" prompt="Entrez les notes mensuelles dans cette cellule." sqref="D15:H15" xr:uid="{00000000-0002-0000-0600-000005000000}"/>
    <dataValidation allowBlank="1" showInputMessage="1" prompt="Entrez les notes mensuelles dans la cellule ci-dessous." sqref="D14:H14" xr:uid="{00000000-0002-0000-0600-000006000000}"/>
    <dataValidation allowBlank="1" showInputMessage="1" showErrorMessage="1" prompt="Cette ligne contient les noms des jours de la semaine pour ce calendrier. Cette cellule contient le jour de début de la semaine. Pour modifier ce jour-là, entrez le nouveau jour dans la cellule L5 de cette feuille de calcul." sqref="B3" xr:uid="{EF3FD40C-D59F-42CA-B7AC-12F8CEDF0414}"/>
  </dataValidations>
  <printOptions horizontalCentered="1"/>
  <pageMargins left="0.25" right="0.25" top="0.5" bottom="0.5" header="0.3" footer="0.3"/>
  <pageSetup paperSize="9" scale="93" orientation="landscape" r:id="rId1"/>
  <headerFooter differentFirst="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7" tint="0.59999389629810485"/>
    <pageSetUpPr fitToPage="1"/>
  </sheetPr>
  <dimension ref="B1:I15"/>
  <sheetViews>
    <sheetView showGridLines="0" workbookViewId="0">
      <selection activeCell="J2" sqref="J2"/>
    </sheetView>
  </sheetViews>
  <sheetFormatPr defaultColWidth="8.75" defaultRowHeight="16.5"/>
  <cols>
    <col min="1" max="1" width="1.625" style="1" customWidth="1"/>
    <col min="2" max="8" width="16.625" style="1" customWidth="1"/>
    <col min="9" max="9" width="1.625" style="1" customWidth="1"/>
    <col min="10" max="10" width="8.625" style="1" customWidth="1"/>
    <col min="11" max="16384" width="8.75" style="1"/>
  </cols>
  <sheetData>
    <row r="1" spans="2:9" ht="9" customHeight="1">
      <c r="I1" s="1" t="s">
        <v>1</v>
      </c>
    </row>
    <row r="2" spans="2:9" ht="96" customHeight="1">
      <c r="B2" s="53" t="str">
        <f>"Août "&amp;AnnéeCalendrier</f>
        <v>Août 2026</v>
      </c>
      <c r="C2" s="53"/>
      <c r="D2" s="53"/>
      <c r="E2" s="2"/>
      <c r="F2" s="2"/>
      <c r="G2" s="2"/>
      <c r="H2" s="3"/>
    </row>
    <row r="3" spans="2:9" s="8" customFormat="1" ht="24" customHeight="1">
      <c r="B3" s="36" t="s">
        <v>6</v>
      </c>
      <c r="C3" s="37" t="s">
        <v>5</v>
      </c>
      <c r="D3" s="37" t="s">
        <v>7</v>
      </c>
      <c r="E3" s="37" t="s">
        <v>8</v>
      </c>
      <c r="F3" s="37" t="s">
        <v>9</v>
      </c>
      <c r="G3" s="37" t="s">
        <v>10</v>
      </c>
      <c r="H3" s="38" t="s">
        <v>11</v>
      </c>
    </row>
    <row r="4" spans="2:9" s="4" customFormat="1" ht="24" customHeight="1">
      <c r="B4" s="27">
        <f t="array" ref="B4:H4">JoursEtSemaines+DATE(AnnéeCalendrier,8,1)-WEEKDAY(DATE(AnnéeCalendrier,8,1),(DébutSemaine="Lundi")+1)+1</f>
        <v>46230</v>
      </c>
      <c r="C4" s="27">
        <v>46231</v>
      </c>
      <c r="D4" s="27">
        <v>46232</v>
      </c>
      <c r="E4" s="27">
        <v>46233</v>
      </c>
      <c r="F4" s="27">
        <v>46234</v>
      </c>
      <c r="G4" s="27">
        <v>46235</v>
      </c>
      <c r="H4" s="27">
        <v>46236</v>
      </c>
    </row>
    <row r="5" spans="2:9" s="10" customFormat="1" ht="56.1" customHeight="1">
      <c r="B5" s="17"/>
      <c r="C5" s="17"/>
      <c r="D5" s="17"/>
      <c r="E5" s="17"/>
      <c r="F5" s="17"/>
      <c r="G5" s="17"/>
      <c r="H5" s="17"/>
    </row>
    <row r="6" spans="2:9" s="4" customFormat="1" ht="24" customHeight="1">
      <c r="B6" s="28">
        <f t="array" ref="B6:H6">JoursEtSemaines+DATE(AnnéeCalendrier,8,1)-WEEKDAY(DATE(AnnéeCalendrier,8,1),(DébutSemaine="Lundi")+1)+8</f>
        <v>46237</v>
      </c>
      <c r="C6" s="28">
        <v>46238</v>
      </c>
      <c r="D6" s="28">
        <v>46239</v>
      </c>
      <c r="E6" s="28">
        <v>46240</v>
      </c>
      <c r="F6" s="28">
        <v>46241</v>
      </c>
      <c r="G6" s="28">
        <v>46242</v>
      </c>
      <c r="H6" s="28">
        <v>46243</v>
      </c>
    </row>
    <row r="7" spans="2:9" s="10" customFormat="1" ht="56.1" customHeight="1">
      <c r="B7" s="16"/>
      <c r="C7" s="16"/>
      <c r="D7" s="16"/>
      <c r="E7" s="16"/>
      <c r="F7" s="16"/>
      <c r="G7" s="16"/>
      <c r="H7" s="16"/>
    </row>
    <row r="8" spans="2:9" s="4" customFormat="1" ht="24" customHeight="1">
      <c r="B8" s="29">
        <f t="array" ref="B8:H8">JoursEtSemaines+DATE(AnnéeCalendrier,8,1)-WEEKDAY(DATE(AnnéeCalendrier,8,1),(DébutSemaine="Lundi")+1)+15</f>
        <v>46244</v>
      </c>
      <c r="C8" s="29">
        <v>46245</v>
      </c>
      <c r="D8" s="29">
        <v>46246</v>
      </c>
      <c r="E8" s="29">
        <v>46247</v>
      </c>
      <c r="F8" s="29">
        <v>46248</v>
      </c>
      <c r="G8" s="29">
        <v>46249</v>
      </c>
      <c r="H8" s="29">
        <v>46250</v>
      </c>
    </row>
    <row r="9" spans="2:9" s="10" customFormat="1" ht="56.1" customHeight="1">
      <c r="B9" s="17"/>
      <c r="C9" s="17"/>
      <c r="D9" s="17"/>
      <c r="E9" s="17"/>
      <c r="F9" s="17"/>
      <c r="G9" s="17"/>
      <c r="H9" s="17"/>
    </row>
    <row r="10" spans="2:9" s="4" customFormat="1" ht="24" customHeight="1">
      <c r="B10" s="28">
        <f t="array" ref="B10:H10">JoursEtSemaines+DATE(AnnéeCalendrier,8,1)-WEEKDAY(DATE(AnnéeCalendrier,8,1),(DébutSemaine="Lundi")+1)+22</f>
        <v>46251</v>
      </c>
      <c r="C10" s="28">
        <v>46252</v>
      </c>
      <c r="D10" s="28">
        <v>46253</v>
      </c>
      <c r="E10" s="28">
        <v>46254</v>
      </c>
      <c r="F10" s="28">
        <v>46255</v>
      </c>
      <c r="G10" s="28">
        <v>46256</v>
      </c>
      <c r="H10" s="28">
        <v>46257</v>
      </c>
    </row>
    <row r="11" spans="2:9" s="10" customFormat="1" ht="56.1" customHeight="1">
      <c r="B11" s="16"/>
      <c r="C11" s="16"/>
      <c r="D11" s="16"/>
      <c r="E11" s="16"/>
      <c r="F11" s="16"/>
      <c r="G11" s="16"/>
      <c r="H11" s="16"/>
    </row>
    <row r="12" spans="2:9" s="4" customFormat="1" ht="24" customHeight="1">
      <c r="B12" s="29">
        <f t="array" ref="B12:H12">JoursEtSemaines+DATE(AnnéeCalendrier,8,1)-WEEKDAY(DATE(AnnéeCalendrier,8,1),(DébutSemaine="Lundi")+1)+29</f>
        <v>46258</v>
      </c>
      <c r="C12" s="29">
        <v>46259</v>
      </c>
      <c r="D12" s="29">
        <v>46260</v>
      </c>
      <c r="E12" s="29">
        <v>46261</v>
      </c>
      <c r="F12" s="29">
        <v>46262</v>
      </c>
      <c r="G12" s="29">
        <v>46263</v>
      </c>
      <c r="H12" s="29">
        <v>46264</v>
      </c>
    </row>
    <row r="13" spans="2:9" s="10" customFormat="1" ht="56.1" customHeight="1">
      <c r="B13" s="17"/>
      <c r="C13" s="17"/>
      <c r="D13" s="17"/>
      <c r="E13" s="17"/>
      <c r="F13" s="17"/>
      <c r="G13" s="17"/>
      <c r="H13" s="17"/>
    </row>
    <row r="14" spans="2:9" s="4" customFormat="1" ht="24" customHeight="1">
      <c r="B14" s="28">
        <f t="array" ref="B14:C14">JoursEtSemaines+DATE(AnnéeCalendrier,8,1)-WEEKDAY(DATE(AnnéeCalendrier,8,1),(DébutSemaine="Lundi")+1)+36</f>
        <v>46265</v>
      </c>
      <c r="C14" s="28">
        <v>46266</v>
      </c>
      <c r="D14" s="54" t="s">
        <v>0</v>
      </c>
      <c r="E14" s="54"/>
      <c r="F14" s="54"/>
      <c r="G14" s="54"/>
      <c r="H14" s="55"/>
    </row>
    <row r="15" spans="2:9" s="10" customFormat="1" ht="56.1" customHeight="1">
      <c r="B15" s="16"/>
      <c r="C15" s="16"/>
      <c r="D15" s="56"/>
      <c r="E15" s="56"/>
      <c r="F15" s="56"/>
      <c r="G15" s="56"/>
      <c r="H15" s="57"/>
    </row>
  </sheetData>
  <mergeCells count="3">
    <mergeCell ref="B2:D2"/>
    <mergeCell ref="D14:H14"/>
    <mergeCell ref="D15:H15"/>
  </mergeCells>
  <phoneticPr fontId="33"/>
  <conditionalFormatting sqref="B4:G4">
    <cfRule type="expression" dxfId="9" priority="1">
      <formula>DAY(B4)&gt;8</formula>
    </cfRule>
  </conditionalFormatting>
  <conditionalFormatting sqref="B12:H12 B14:C14">
    <cfRule type="expression" dxfId="8" priority="2">
      <formula>AND(DAY(B12)&gt;=1,DAY(B12)&lt;=15)</formula>
    </cfRule>
  </conditionalFormatting>
  <dataValidations count="8">
    <dataValidation allowBlank="1" showInputMessage="1" showErrorMessage="1" prompt="Jour de la semaine défini automatiquement." sqref="C3:H3" xr:uid="{C593CFEF-7FC9-434D-8015-7564545FB92D}"/>
    <dataValidation allowBlank="1" showInputMessage="1" showErrorMessage="1" prompt="L’année dans cette cellule est automatiquement mise à jour en fonction de l’année entrée dans la feuille de calcul Janvier. Le calendrier ci-dessous inclut les dates des mois précédent et suivant dans une teinte plus claire." sqref="B2:D2" xr:uid="{00000000-0002-0000-0700-000001000000}"/>
    <dataValidation allowBlank="1" showInputMessage="1" showErrorMessage="1" prompt="Calendrier du mois d’août" sqref="A1" xr:uid="{00000000-0002-0000-0700-000002000000}"/>
    <dataValidation allowBlank="1" showInputMessage="1" prompt="Entrez les notes mensuelles dans la cellule ci-dessous." sqref="D14:H14" xr:uid="{00000000-0002-0000-0700-000004000000}"/>
    <dataValidation allowBlank="1" showInputMessage="1" prompt="Entrez les notes mensuelles dans cette cellule." sqref="D15:H15" xr:uid="{00000000-0002-0000-0700-000005000000}"/>
    <dataValidation allowBlank="1" showInputMessage="1" showErrorMessage="1" prompt="Cette ligne ainsi que les lignes 7, 9, 11, 13 et 15 sont des cellules destinées à la saisie de notes quotidiennes en rapport avec le jour civil figurant dans la cellule située au-dessus." sqref="B5" xr:uid="{00000000-0002-0000-0700-000006000000}"/>
    <dataValidation allowBlank="1" showInputMessage="1" showErrorMessage="1" prompt="Cette ligne ainsi que les lignes 6, 8, 10, 12 et 14 contiennent les jours civils de la semaine. Si cette cellule ne contient pas le numéro 1, c’est qu’il s’agit d’un jour du mois précédent. Entrez des notes dans la cellule D15." sqref="B4" xr:uid="{00000000-0002-0000-0700-000007000000}"/>
    <dataValidation allowBlank="1" showInputMessage="1" showErrorMessage="1" prompt="Cette ligne contient les noms des jours de la semaine pour ce calendrier. Cette cellule contient le jour de début de la semaine. Pour modifier ce jour-là, entrez le nouveau jour dans la cellule L5 de cette feuille de calcul." sqref="B3" xr:uid="{BDCEE64A-621A-4B5C-B05B-6E12DEB6B480}"/>
  </dataValidations>
  <printOptions horizontalCentered="1"/>
  <pageMargins left="0.25" right="0.25" top="0.5" bottom="0.5" header="0.3" footer="0.3"/>
  <pageSetup paperSize="9" scale="93" orientation="landscape" r:id="rId1"/>
  <headerFooter differentFirst="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5" tint="0.59999389629810485"/>
    <pageSetUpPr fitToPage="1"/>
  </sheetPr>
  <dimension ref="B1:I15"/>
  <sheetViews>
    <sheetView showGridLines="0" zoomScaleNormal="100" workbookViewId="0">
      <selection activeCell="J2" sqref="J2"/>
    </sheetView>
  </sheetViews>
  <sheetFormatPr defaultColWidth="8.75" defaultRowHeight="16.5"/>
  <cols>
    <col min="1" max="1" width="1.625" style="1" customWidth="1"/>
    <col min="2" max="8" width="16.625" style="1" customWidth="1"/>
    <col min="9" max="9" width="1.625" style="1" customWidth="1"/>
    <col min="10" max="10" width="8.625" style="1" customWidth="1"/>
    <col min="11" max="16384" width="8.75" style="1"/>
  </cols>
  <sheetData>
    <row r="1" spans="2:9" ht="9" customHeight="1">
      <c r="I1" s="1" t="s">
        <v>1</v>
      </c>
    </row>
    <row r="2" spans="2:9" ht="96" customHeight="1">
      <c r="B2" s="58" t="str">
        <f>"Septembre "&amp;AnnéeCalendrier</f>
        <v>Septembre 2026</v>
      </c>
      <c r="C2" s="58"/>
      <c r="D2" s="58"/>
      <c r="E2" s="2"/>
      <c r="F2" s="2"/>
      <c r="G2" s="2"/>
      <c r="H2" s="3"/>
    </row>
    <row r="3" spans="2:9" s="8" customFormat="1" ht="24" customHeight="1">
      <c r="B3" s="33" t="s">
        <v>6</v>
      </c>
      <c r="C3" s="34" t="s">
        <v>5</v>
      </c>
      <c r="D3" s="34" t="s">
        <v>7</v>
      </c>
      <c r="E3" s="34" t="s">
        <v>8</v>
      </c>
      <c r="F3" s="34" t="s">
        <v>9</v>
      </c>
      <c r="G3" s="34" t="s">
        <v>10</v>
      </c>
      <c r="H3" s="35" t="s">
        <v>11</v>
      </c>
    </row>
    <row r="4" spans="2:9" s="4" customFormat="1" ht="24" customHeight="1">
      <c r="B4" s="24">
        <f t="array" ref="B4:H4">JoursEtSemaines+DATE(AnnéeCalendrier,9,1)-WEEKDAY(DATE(AnnéeCalendrier,9,1),(DébutSemaine="Lundi")+1)+1</f>
        <v>46265</v>
      </c>
      <c r="C4" s="24">
        <v>46266</v>
      </c>
      <c r="D4" s="24">
        <v>46267</v>
      </c>
      <c r="E4" s="24">
        <v>46268</v>
      </c>
      <c r="F4" s="24">
        <v>46269</v>
      </c>
      <c r="G4" s="24">
        <v>46270</v>
      </c>
      <c r="H4" s="24">
        <v>46271</v>
      </c>
    </row>
    <row r="5" spans="2:9" s="10" customFormat="1" ht="56.1" customHeight="1">
      <c r="B5" s="19"/>
      <c r="C5" s="19"/>
      <c r="D5" s="19"/>
      <c r="E5" s="19"/>
      <c r="F5" s="19"/>
      <c r="G5" s="19"/>
      <c r="H5" s="19"/>
    </row>
    <row r="6" spans="2:9" s="4" customFormat="1" ht="24" customHeight="1">
      <c r="B6" s="25">
        <f t="array" ref="B6:H6">JoursEtSemaines+DATE(AnnéeCalendrier,9,1)-WEEKDAY(DATE(AnnéeCalendrier,9,1),(DébutSemaine="Lundi")+1)+8</f>
        <v>46272</v>
      </c>
      <c r="C6" s="25">
        <v>46273</v>
      </c>
      <c r="D6" s="25">
        <v>46274</v>
      </c>
      <c r="E6" s="25">
        <v>46275</v>
      </c>
      <c r="F6" s="25">
        <v>46276</v>
      </c>
      <c r="G6" s="25">
        <v>46277</v>
      </c>
      <c r="H6" s="25">
        <v>46278</v>
      </c>
    </row>
    <row r="7" spans="2:9" s="10" customFormat="1" ht="56.1" customHeight="1">
      <c r="B7" s="18"/>
      <c r="C7" s="18"/>
      <c r="D7" s="18"/>
      <c r="E7" s="18"/>
      <c r="F7" s="18"/>
      <c r="G7" s="18"/>
      <c r="H7" s="18"/>
    </row>
    <row r="8" spans="2:9" s="4" customFormat="1" ht="24" customHeight="1">
      <c r="B8" s="26">
        <f t="array" ref="B8:H8">JoursEtSemaines+DATE(AnnéeCalendrier,9,1)-WEEKDAY(DATE(AnnéeCalendrier,9,1),(DébutSemaine="Lundi")+1)+15</f>
        <v>46279</v>
      </c>
      <c r="C8" s="26">
        <v>46280</v>
      </c>
      <c r="D8" s="26">
        <v>46281</v>
      </c>
      <c r="E8" s="26">
        <v>46282</v>
      </c>
      <c r="F8" s="26">
        <v>46283</v>
      </c>
      <c r="G8" s="26">
        <v>46284</v>
      </c>
      <c r="H8" s="26">
        <v>46285</v>
      </c>
    </row>
    <row r="9" spans="2:9" s="10" customFormat="1" ht="56.1" customHeight="1">
      <c r="B9" s="19"/>
      <c r="C9" s="19"/>
      <c r="D9" s="19"/>
      <c r="E9" s="19"/>
      <c r="F9" s="19"/>
      <c r="G9" s="19"/>
      <c r="H9" s="19"/>
    </row>
    <row r="10" spans="2:9" s="4" customFormat="1" ht="24" customHeight="1">
      <c r="B10" s="25">
        <f t="array" ref="B10:H10">JoursEtSemaines+DATE(AnnéeCalendrier,9,1)-WEEKDAY(DATE(AnnéeCalendrier,9,1),(DébutSemaine="Lundi")+1)+22</f>
        <v>46286</v>
      </c>
      <c r="C10" s="25">
        <v>46287</v>
      </c>
      <c r="D10" s="25">
        <v>46288</v>
      </c>
      <c r="E10" s="25">
        <v>46289</v>
      </c>
      <c r="F10" s="25">
        <v>46290</v>
      </c>
      <c r="G10" s="25">
        <v>46291</v>
      </c>
      <c r="H10" s="25">
        <v>46292</v>
      </c>
    </row>
    <row r="11" spans="2:9" s="10" customFormat="1" ht="56.1" customHeight="1">
      <c r="B11" s="18"/>
      <c r="C11" s="18"/>
      <c r="D11" s="18"/>
      <c r="E11" s="18"/>
      <c r="F11" s="18"/>
      <c r="G11" s="18"/>
      <c r="H11" s="18"/>
    </row>
    <row r="12" spans="2:9" s="4" customFormat="1" ht="24" customHeight="1">
      <c r="B12" s="26">
        <f t="array" ref="B12:H12">JoursEtSemaines+DATE(AnnéeCalendrier,9,1)-WEEKDAY(DATE(AnnéeCalendrier,9,1),(DébutSemaine="Lundi")+1)+29</f>
        <v>46293</v>
      </c>
      <c r="C12" s="26">
        <v>46294</v>
      </c>
      <c r="D12" s="26">
        <v>46295</v>
      </c>
      <c r="E12" s="26">
        <v>46296</v>
      </c>
      <c r="F12" s="26">
        <v>46297</v>
      </c>
      <c r="G12" s="26">
        <v>46298</v>
      </c>
      <c r="H12" s="26">
        <v>46299</v>
      </c>
    </row>
    <row r="13" spans="2:9" s="10" customFormat="1" ht="56.1" customHeight="1">
      <c r="B13" s="19"/>
      <c r="C13" s="19"/>
      <c r="D13" s="19"/>
      <c r="E13" s="19"/>
      <c r="F13" s="19"/>
      <c r="G13" s="19"/>
      <c r="H13" s="19"/>
    </row>
    <row r="14" spans="2:9" s="4" customFormat="1" ht="24" customHeight="1">
      <c r="B14" s="25">
        <f t="array" ref="B14:C14">JoursEtSemaines+DATE(AnnéeCalendrier,9,1)-WEEKDAY(DATE(AnnéeCalendrier,9,1),(DébutSemaine="Lundi")+1)+36</f>
        <v>46300</v>
      </c>
      <c r="C14" s="25">
        <v>46301</v>
      </c>
      <c r="D14" s="59" t="s">
        <v>0</v>
      </c>
      <c r="E14" s="59"/>
      <c r="F14" s="59"/>
      <c r="G14" s="59"/>
      <c r="H14" s="60"/>
    </row>
    <row r="15" spans="2:9" s="10" customFormat="1" ht="56.1" customHeight="1">
      <c r="B15" s="18"/>
      <c r="C15" s="18"/>
      <c r="D15" s="61"/>
      <c r="E15" s="61"/>
      <c r="F15" s="61"/>
      <c r="G15" s="61"/>
      <c r="H15" s="62"/>
    </row>
  </sheetData>
  <mergeCells count="3">
    <mergeCell ref="B2:D2"/>
    <mergeCell ref="D14:H14"/>
    <mergeCell ref="D15:H15"/>
  </mergeCells>
  <phoneticPr fontId="33"/>
  <conditionalFormatting sqref="B4:G4">
    <cfRule type="expression" dxfId="7" priority="1">
      <formula>DAY(B4)&gt;8</formula>
    </cfRule>
  </conditionalFormatting>
  <conditionalFormatting sqref="B12:H12 B14:C14">
    <cfRule type="expression" dxfId="6" priority="2">
      <formula>AND(DAY(B12)&gt;=1,DAY(B12)&lt;=15)</formula>
    </cfRule>
  </conditionalFormatting>
  <dataValidations count="8">
    <dataValidation allowBlank="1" showInputMessage="1" showErrorMessage="1" prompt="Jour de la semaine défini automatiquement." sqref="C3:H3" xr:uid="{2C9D54AE-9756-47E9-B2D9-628B6DD80787}"/>
    <dataValidation allowBlank="1" showInputMessage="1" showErrorMessage="1" prompt="L’année dans cette cellule est automatiquement mise à jour en fonction de l’année entrée dans la feuille de calcul Janvier. Le calendrier ci-dessous inclut les dates des mois précédent et suivant dans une teinte plus claire." sqref="B2:D2" xr:uid="{00000000-0002-0000-0800-000001000000}"/>
    <dataValidation allowBlank="1" showInputMessage="1" showErrorMessage="1" prompt="Calendrier du mois de septembre" sqref="A1" xr:uid="{00000000-0002-0000-0800-000002000000}"/>
    <dataValidation allowBlank="1" showInputMessage="1" showErrorMessage="1" prompt="Cette ligne ainsi que les lignes 6, 8, 10, 12 et 14 contiennent les jours civils de la semaine. Si cette cellule ne contient pas le numéro 1, c’est qu’il s’agit d’un jour du mois précédent. Entrez des notes dans la cellule D15." sqref="B4" xr:uid="{00000000-0002-0000-0800-000003000000}"/>
    <dataValidation allowBlank="1" showInputMessage="1" showErrorMessage="1" prompt="Cette ligne ainsi que les lignes 7, 9, 11, 13 et 15 sont des cellules destinées à la saisie de notes quotidiennes en rapport avec le jour civil figurant dans la cellule située au-dessus." sqref="B5" xr:uid="{00000000-0002-0000-0800-000004000000}"/>
    <dataValidation allowBlank="1" showInputMessage="1" prompt="Entrez les notes mensuelles dans cette cellule." sqref="D15:H15" xr:uid="{00000000-0002-0000-0800-000005000000}"/>
    <dataValidation allowBlank="1" showInputMessage="1" prompt="Entrez les notes mensuelles dans la cellule ci-dessous." sqref="D14:H14" xr:uid="{00000000-0002-0000-0800-000006000000}"/>
    <dataValidation allowBlank="1" showInputMessage="1" showErrorMessage="1" prompt="Cette ligne contient les noms des jours de la semaine pour ce calendrier. Cette cellule contient le jour de début de la semaine. Pour modifier ce jour-là, entrez le nouveau jour dans la cellule L5 de cette feuille de calcul." sqref="B3" xr:uid="{9C7FD1C7-8AFB-40AC-B59E-21E31ADCF090}"/>
  </dataValidations>
  <printOptions horizontalCentered="1"/>
  <pageMargins left="0.25" right="0.25" top="0.5" bottom="0.5" header="0.3" footer="0.3"/>
  <pageSetup paperSize="9" scale="93" orientation="landscape" r:id="rId1"/>
  <headerFooter differentFirst="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tus xmlns="71af3243-3dd4-4a8d-8c0d-dd76da1f02a5">Not started</Status>
    <MediaServiceKeyPoints xmlns="71af3243-3dd4-4a8d-8c0d-dd76da1f02a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2" ma:contentTypeDescription="Create a new document." ma:contentTypeScope="" ma:versionID="426e97fa315356fffbdcd9876fe988c2">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14b8f0def80e6d70ce3def20c90759a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Status" ma:index="19" nillable="true" ma:displayName="Status" ma:default="Not started" ma:format="Dropdown" ma:internalName="Status">
      <xsd:simpleType>
        <xsd:restriction base="dms:Choice">
          <xsd:enumeration value="Not started"/>
          <xsd:enumeration value="In Progress"/>
          <xsd:enumeration value="Completed"/>
        </xsd:restriction>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0D437D-D97C-4174-9BD0-B6C4706C93C2}">
  <ds:schemaRefs>
    <ds:schemaRef ds:uri="http://schemas.microsoft.com/office/2006/metadata/properties"/>
    <ds:schemaRef ds:uri="http://schemas.microsoft.com/office/infopath/2007/PartnerControls"/>
    <ds:schemaRef ds:uri="71af3243-3dd4-4a8d-8c0d-dd76da1f02a5"/>
  </ds:schemaRefs>
</ds:datastoreItem>
</file>

<file path=customXml/itemProps2.xml><?xml version="1.0" encoding="utf-8"?>
<ds:datastoreItem xmlns:ds="http://schemas.openxmlformats.org/officeDocument/2006/customXml" ds:itemID="{65DF88E0-C534-44A9-B15A-DDE8DD2204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BF997A1-6F4D-40DF-902F-6A09A77F97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TM11829122</Template>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39</vt:i4>
      </vt:variant>
    </vt:vector>
  </HeadingPairs>
  <TitlesOfParts>
    <vt:vector size="51" baseType="lpstr">
      <vt:lpstr>Janvier</vt:lpstr>
      <vt:lpstr>Février</vt:lpstr>
      <vt:lpstr>Mars</vt:lpstr>
      <vt:lpstr>Avril</vt:lpstr>
      <vt:lpstr>Mai</vt:lpstr>
      <vt:lpstr>Juin</vt:lpstr>
      <vt:lpstr>Juillet</vt:lpstr>
      <vt:lpstr>Août</vt:lpstr>
      <vt:lpstr>Septembre</vt:lpstr>
      <vt:lpstr>Octobre</vt:lpstr>
      <vt:lpstr>Novembre</vt:lpstr>
      <vt:lpstr>Décembre</vt:lpstr>
      <vt:lpstr>AnnéeCalendrier</vt:lpstr>
      <vt:lpstr>DébutSemaine</vt:lpstr>
      <vt:lpstr>ZoneTitreColonne1...H12.1</vt:lpstr>
      <vt:lpstr>ZoneTitreColonne1...H12.10</vt:lpstr>
      <vt:lpstr>ZoneTitreColonne1...H12.11</vt:lpstr>
      <vt:lpstr>ZoneTitreColonne1...H12.12</vt:lpstr>
      <vt:lpstr>ZoneTitreColonne1...H12.2</vt:lpstr>
      <vt:lpstr>ZoneTitreColonne1...H12.3</vt:lpstr>
      <vt:lpstr>ZoneTitreColonne1...H12.4</vt:lpstr>
      <vt:lpstr>ZoneTitreColonne1...H12.5</vt:lpstr>
      <vt:lpstr>ZoneTitreColonne1...H12.6</vt:lpstr>
      <vt:lpstr>ZoneTitreColonne1...H12.7</vt:lpstr>
      <vt:lpstr>ZoneTitreColonne1...H12.8</vt:lpstr>
      <vt:lpstr>ZoneTitreColonne1...H12.9</vt:lpstr>
      <vt:lpstr>ZoneTitreColonne2...C14.1</vt:lpstr>
      <vt:lpstr>ZoneTitreColonne2...C14.10</vt:lpstr>
      <vt:lpstr>ZoneTitreColonne2...C14.11</vt:lpstr>
      <vt:lpstr>ZoneTitreColonne2...C14.12</vt:lpstr>
      <vt:lpstr>ZoneTitreColonne2...C14.2</vt:lpstr>
      <vt:lpstr>ZoneTitreColonne2...C14.3</vt:lpstr>
      <vt:lpstr>ZoneTitreColonne2...C14.4</vt:lpstr>
      <vt:lpstr>ZoneTitreColonne2...C14.5</vt:lpstr>
      <vt:lpstr>ZoneTitreColonne2...C14.6</vt:lpstr>
      <vt:lpstr>ZoneTitreColonne2...C14.7</vt:lpstr>
      <vt:lpstr>ZoneTitreColonne2...C14.8</vt:lpstr>
      <vt:lpstr>ZoneTitreColonne2...C14.9</vt:lpstr>
      <vt:lpstr>ZoneTitreLigne1..K3</vt:lpstr>
      <vt:lpstr>Août!Область_печати</vt:lpstr>
      <vt:lpstr>Avril!Область_печати</vt:lpstr>
      <vt:lpstr>Décembre!Область_печати</vt:lpstr>
      <vt:lpstr>Février!Область_печати</vt:lpstr>
      <vt:lpstr>Janvier!Область_печати</vt:lpstr>
      <vt:lpstr>Juillet!Область_печати</vt:lpstr>
      <vt:lpstr>Juin!Область_печати</vt:lpstr>
      <vt:lpstr>Mai!Область_печати</vt:lpstr>
      <vt:lpstr>Mars!Область_печати</vt:lpstr>
      <vt:lpstr>Novembre!Область_печати</vt:lpstr>
      <vt:lpstr>Octobre!Область_печати</vt:lpstr>
      <vt:lpstr>Septembre!Область_печати</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2020-10-07T05:20:26Z</dcterms:created>
  <dcterms:modified xsi:type="dcterms:W3CDTF">2025-01-30T13:58:18Z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