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ThisWorkbook" autoCompressPictures="0"/>
  <mc:AlternateContent xmlns:mc="http://schemas.openxmlformats.org/markup-compatibility/2006">
    <mc:Choice Requires="x15">
      <x15ac:absPath xmlns:x15ac="http://schemas.microsoft.com/office/spreadsheetml/2010/11/ac" url="C:\Users\agruban\Downloads\"/>
    </mc:Choice>
  </mc:AlternateContent>
  <xr:revisionPtr revIDLastSave="0" documentId="8_{688A1FE3-CD6E-4D8E-9A29-C6A2C170110D}" xr6:coauthVersionLast="47" xr6:coauthVersionMax="47" xr10:uidLastSave="{00000000-0000-0000-0000-000000000000}"/>
  <bookViews>
    <workbookView xWindow="-110" yWindow="-110" windowWidth="19420" windowHeight="10420" tabRatio="788" xr2:uid="{00000000-000D-0000-FFFF-FFFF00000000}"/>
  </bookViews>
  <sheets>
    <sheet name="Janvier" sheetId="14" r:id="rId1"/>
    <sheet name="Février" sheetId="15" r:id="rId2"/>
    <sheet name="Mars" sheetId="16" r:id="rId3"/>
    <sheet name="Avril" sheetId="17" r:id="rId4"/>
    <sheet name="Mai" sheetId="18" r:id="rId5"/>
    <sheet name="Juin" sheetId="19" r:id="rId6"/>
    <sheet name="Juillet" sheetId="20" r:id="rId7"/>
    <sheet name="Août" sheetId="21" r:id="rId8"/>
    <sheet name="Septembre" sheetId="22" r:id="rId9"/>
    <sheet name="Octobre" sheetId="23" r:id="rId10"/>
    <sheet name="Novembre" sheetId="24" r:id="rId11"/>
    <sheet name="Décembre" sheetId="25" r:id="rId12"/>
  </sheets>
  <definedNames>
    <definedName name="AnnéeCalendrier">Janvier!$K$2</definedName>
    <definedName name="_xlnm.Print_Area" localSheetId="0">Janvier!$A$1:$H$14</definedName>
    <definedName name="DébutSemaine">Janvier!$K$3</definedName>
    <definedName name="JoursEtSemaines">{0,1,2,3,4,5,6} + {0;1;2;3;4;5}*7</definedName>
    <definedName name="ZoneTitreColonne1...H12.1">Janvier!$B$2</definedName>
    <definedName name="ZoneTitreColonne1...H12.10">Octobre!$B$2</definedName>
    <definedName name="ZoneTitreColonne1...H12.11">Novembre!$B$2</definedName>
    <definedName name="ZoneTitreColonne1...H12.12">Décembre!$B$2</definedName>
    <definedName name="ZoneTitreColonne1...H12.2">Février!$B$2</definedName>
    <definedName name="ZoneTitreColonne1...H12.3">Mars!$B$2</definedName>
    <definedName name="ZoneTitreColonne1...H12.4">Avril!$B$2</definedName>
    <definedName name="ZoneTitreColonne1...H12.5">Mai!$B$2</definedName>
    <definedName name="ZoneTitreColonne1...H12.6">Juin!$B$2</definedName>
    <definedName name="ZoneTitreColonne1...H12.7">Juillet!$B$2</definedName>
    <definedName name="ZoneTitreColonne1...H12.8">Août!$B$2</definedName>
    <definedName name="ZoneTitreColonne1...H12.9">Septembre!$B$2</definedName>
    <definedName name="ZoneTitreColonne2...C14.1">Janvier!$B$2</definedName>
    <definedName name="ZoneTitreColonne2...C14.10">Octobre!$B$2</definedName>
    <definedName name="ZoneTitreColonne2...C14.11">Novembre!$B$2</definedName>
    <definedName name="ZoneTitreColonne2...C14.12">Décembre!$B$2</definedName>
    <definedName name="ZoneTitreColonne2...C14.2">Février!$B$2</definedName>
    <definedName name="ZoneTitreColonne2...C14.3">Mars!$B$2</definedName>
    <definedName name="ZoneTitreColonne2...C14.4">Avril!$B$2</definedName>
    <definedName name="ZoneTitreColonne2...C14.5">Mai!$B$2</definedName>
    <definedName name="ZoneTitreColonne2...C14.6">Juin!$B$2</definedName>
    <definedName name="ZoneTitreColonne2...C14.7">Juillet!$B$2</definedName>
    <definedName name="ZoneTitreColonne2...C14.8">Août!$B$2</definedName>
    <definedName name="ZoneTitreColonne2...C14.9">Septembre!$B$2</definedName>
    <definedName name="ZoneTitreLigne1..K3">Janvier!$J$2</definedName>
  </definedNames>
  <calcPr calcId="191029"/>
  <extLst>
    <ext xmlns:mx="http://schemas.microsoft.com/office/mac/excel/2008/main" uri="{7523E5D3-25F3-A5E0-1632-64F254C22452}">
      <mx:ArchID Flags="2"/>
    </ext>
  </extLst>
</workbook>
</file>

<file path=xl/calcChain.xml><?xml version="1.0" encoding="utf-8"?>
<calcChain xmlns="http://schemas.openxmlformats.org/spreadsheetml/2006/main">
  <c r="K2" i="14" l="1"/>
  <c r="B2" i="16"/>
  <c r="B2" i="17"/>
  <c r="B2" i="18"/>
  <c r="B2" i="19"/>
  <c r="B2" i="20"/>
  <c r="B2" i="21"/>
  <c r="B2" i="22"/>
  <c r="B2" i="23"/>
  <c r="B2" i="24"/>
  <c r="B2" i="25"/>
  <c r="B2" i="15"/>
  <c r="B1" i="24" l="1"/>
  <c r="B1" i="25"/>
  <c r="B1" i="22"/>
  <c r="B1" i="23"/>
  <c r="B1" i="20"/>
  <c r="B1" i="21"/>
  <c r="B1" i="18"/>
  <c r="B1" i="19"/>
  <c r="B1" i="16"/>
  <c r="B1" i="17"/>
  <c r="B1" i="14"/>
  <c r="B1" i="15"/>
  <c r="B13" i="16" a="1"/>
  <c r="B11" i="16" a="1"/>
  <c r="B9" i="16" a="1"/>
  <c r="B7" i="16" a="1"/>
  <c r="B5" i="16" a="1"/>
  <c r="B3" i="16" a="1"/>
  <c r="B13" i="17" a="1"/>
  <c r="B11" i="17" a="1"/>
  <c r="B9" i="17" a="1"/>
  <c r="B7" i="17" a="1"/>
  <c r="B5" i="17" a="1"/>
  <c r="B3" i="17" a="1"/>
  <c r="B13" i="18" a="1"/>
  <c r="B11" i="18" a="1"/>
  <c r="B9" i="18" a="1"/>
  <c r="B7" i="18" a="1"/>
  <c r="B5" i="18" a="1"/>
  <c r="B3" i="18" a="1"/>
  <c r="B13" i="19" a="1"/>
  <c r="B11" i="19" a="1"/>
  <c r="B9" i="19" a="1"/>
  <c r="B7" i="19" a="1"/>
  <c r="B5" i="19" a="1"/>
  <c r="B3" i="19" a="1"/>
  <c r="B13" i="21" a="1"/>
  <c r="B11" i="21" a="1"/>
  <c r="B9" i="21" a="1"/>
  <c r="B7" i="21" a="1"/>
  <c r="B5" i="21" a="1"/>
  <c r="B3" i="21" a="1"/>
  <c r="B13" i="23" a="1"/>
  <c r="B11" i="23" a="1"/>
  <c r="B9" i="23" a="1"/>
  <c r="B7" i="23" a="1"/>
  <c r="B5" i="23" a="1"/>
  <c r="B3" i="23" a="1"/>
  <c r="B13" i="25" a="1"/>
  <c r="B11" i="25" a="1"/>
  <c r="B9" i="25" a="1"/>
  <c r="B7" i="25" a="1"/>
  <c r="B5" i="25" a="1"/>
  <c r="B13" i="15" a="1"/>
  <c r="B11" i="15" a="1"/>
  <c r="B9" i="15" a="1"/>
  <c r="B7" i="15" a="1"/>
  <c r="B5" i="15" a="1"/>
  <c r="B3" i="15" a="1"/>
  <c r="B13" i="20" a="1"/>
  <c r="B11" i="20" a="1"/>
  <c r="B9" i="20" a="1"/>
  <c r="B7" i="20" a="1"/>
  <c r="B5" i="20" a="1"/>
  <c r="B3" i="20" a="1"/>
  <c r="B13" i="22" a="1"/>
  <c r="B11" i="22" a="1"/>
  <c r="B9" i="22" a="1"/>
  <c r="B7" i="22" a="1"/>
  <c r="B5" i="22" a="1"/>
  <c r="B3" i="22" a="1"/>
  <c r="B13" i="24" a="1"/>
  <c r="B11" i="24" a="1"/>
  <c r="B9" i="24" a="1"/>
  <c r="B7" i="24" a="1"/>
  <c r="B5" i="24" a="1"/>
  <c r="B3" i="24" a="1"/>
  <c r="B3" i="25" a="1"/>
  <c r="B13" i="14" a="1"/>
  <c r="B11" i="14" a="1"/>
  <c r="B9" i="14" a="1"/>
  <c r="B7" i="14" a="1"/>
  <c r="B3" i="14" a="1"/>
  <c r="B5" i="14" a="1"/>
  <c r="H3" i="14" l="1"/>
  <c r="F3" i="14"/>
  <c r="D3" i="14"/>
  <c r="B3" i="14"/>
  <c r="G3" i="14"/>
  <c r="E3" i="14"/>
  <c r="C3" i="14"/>
  <c r="H9" i="14"/>
  <c r="F9" i="14"/>
  <c r="D9" i="14"/>
  <c r="B9" i="14"/>
  <c r="G9" i="14"/>
  <c r="E9" i="14"/>
  <c r="C9" i="14"/>
  <c r="B13" i="14"/>
  <c r="C13" i="14"/>
  <c r="H3" i="24"/>
  <c r="F3" i="24"/>
  <c r="F2" i="24" s="1"/>
  <c r="D3" i="24"/>
  <c r="B3" i="24"/>
  <c r="G3" i="24"/>
  <c r="G2" i="24" s="1"/>
  <c r="C3" i="24"/>
  <c r="C2" i="24" s="1"/>
  <c r="E3" i="24"/>
  <c r="E2" i="24" s="1"/>
  <c r="H7" i="24"/>
  <c r="F7" i="24"/>
  <c r="D7" i="24"/>
  <c r="B7" i="24"/>
  <c r="G7" i="24"/>
  <c r="C7" i="24"/>
  <c r="E7" i="24"/>
  <c r="H11" i="24"/>
  <c r="F11" i="24"/>
  <c r="D11" i="24"/>
  <c r="B11" i="24"/>
  <c r="G11" i="24"/>
  <c r="C11" i="24"/>
  <c r="E11" i="24"/>
  <c r="H3" i="22"/>
  <c r="H2" i="22" s="1"/>
  <c r="F3" i="22"/>
  <c r="F2" i="22" s="1"/>
  <c r="D3" i="22"/>
  <c r="D2" i="22" s="1"/>
  <c r="B3" i="22"/>
  <c r="G3" i="22"/>
  <c r="G2" i="22" s="1"/>
  <c r="C3" i="22"/>
  <c r="E3" i="22"/>
  <c r="H7" i="22"/>
  <c r="F7" i="22"/>
  <c r="D7" i="22"/>
  <c r="B7" i="22"/>
  <c r="G7" i="22"/>
  <c r="C7" i="22"/>
  <c r="E7" i="22"/>
  <c r="H11" i="22"/>
  <c r="F11" i="22"/>
  <c r="D11" i="22"/>
  <c r="B11" i="22"/>
  <c r="G11" i="22"/>
  <c r="C11" i="22"/>
  <c r="E11" i="22"/>
  <c r="H3" i="20"/>
  <c r="F3" i="20"/>
  <c r="F2" i="20" s="1"/>
  <c r="D3" i="20"/>
  <c r="B3" i="20"/>
  <c r="G3" i="20"/>
  <c r="G2" i="20" s="1"/>
  <c r="C3" i="20"/>
  <c r="C2" i="20" s="1"/>
  <c r="E3" i="20"/>
  <c r="E2" i="20" s="1"/>
  <c r="H7" i="20"/>
  <c r="F7" i="20"/>
  <c r="D7" i="20"/>
  <c r="B7" i="20"/>
  <c r="G7" i="20"/>
  <c r="C7" i="20"/>
  <c r="E7" i="20"/>
  <c r="H11" i="20"/>
  <c r="F11" i="20"/>
  <c r="D11" i="20"/>
  <c r="B11" i="20"/>
  <c r="G11" i="20"/>
  <c r="C11" i="20"/>
  <c r="E11" i="20"/>
  <c r="G3" i="15"/>
  <c r="G2" i="15" s="1"/>
  <c r="E3" i="15"/>
  <c r="E2" i="15" s="1"/>
  <c r="C3" i="15"/>
  <c r="C2" i="15" s="1"/>
  <c r="H3" i="15"/>
  <c r="H2" i="15" s="1"/>
  <c r="F3" i="15"/>
  <c r="F2" i="15" s="1"/>
  <c r="D3" i="15"/>
  <c r="B3" i="15"/>
  <c r="G7" i="15"/>
  <c r="E7" i="15"/>
  <c r="C7" i="15"/>
  <c r="H7" i="15"/>
  <c r="F7" i="15"/>
  <c r="D7" i="15"/>
  <c r="B7" i="15"/>
  <c r="G11" i="15"/>
  <c r="E11" i="15"/>
  <c r="C11" i="15"/>
  <c r="H11" i="15"/>
  <c r="F11" i="15"/>
  <c r="D11" i="15"/>
  <c r="B11" i="15"/>
  <c r="H5" i="25"/>
  <c r="F5" i="25"/>
  <c r="D5" i="25"/>
  <c r="B5" i="25"/>
  <c r="E5" i="25"/>
  <c r="G5" i="25"/>
  <c r="C5" i="25"/>
  <c r="H9" i="25"/>
  <c r="F9" i="25"/>
  <c r="D9" i="25"/>
  <c r="B9" i="25"/>
  <c r="E9" i="25"/>
  <c r="G9" i="25"/>
  <c r="C9" i="25"/>
  <c r="B13" i="25"/>
  <c r="C13" i="25"/>
  <c r="H5" i="23"/>
  <c r="F5" i="23"/>
  <c r="D5" i="23"/>
  <c r="B5" i="23"/>
  <c r="E5" i="23"/>
  <c r="G5" i="23"/>
  <c r="C5" i="23"/>
  <c r="H9" i="23"/>
  <c r="F9" i="23"/>
  <c r="D9" i="23"/>
  <c r="B9" i="23"/>
  <c r="E9" i="23"/>
  <c r="G9" i="23"/>
  <c r="C9" i="23"/>
  <c r="B13" i="23"/>
  <c r="C13" i="23"/>
  <c r="H5" i="21"/>
  <c r="F5" i="21"/>
  <c r="D5" i="21"/>
  <c r="B5" i="21"/>
  <c r="E5" i="21"/>
  <c r="G5" i="21"/>
  <c r="C5" i="21"/>
  <c r="H9" i="21"/>
  <c r="F9" i="21"/>
  <c r="D9" i="21"/>
  <c r="B9" i="21"/>
  <c r="E9" i="21"/>
  <c r="G9" i="21"/>
  <c r="C9" i="21"/>
  <c r="B13" i="21"/>
  <c r="C13" i="21"/>
  <c r="G5" i="19"/>
  <c r="E5" i="19"/>
  <c r="C5" i="19"/>
  <c r="F5" i="19"/>
  <c r="B5" i="19"/>
  <c r="D5" i="19"/>
  <c r="H5" i="19"/>
  <c r="G9" i="19"/>
  <c r="E9" i="19"/>
  <c r="C9" i="19"/>
  <c r="F9" i="19"/>
  <c r="B9" i="19"/>
  <c r="D9" i="19"/>
  <c r="H9" i="19"/>
  <c r="C13" i="19"/>
  <c r="B13" i="19"/>
  <c r="G5" i="18"/>
  <c r="E5" i="18"/>
  <c r="C5" i="18"/>
  <c r="F5" i="18"/>
  <c r="B5" i="18"/>
  <c r="H5" i="18"/>
  <c r="D5" i="18"/>
  <c r="G9" i="18"/>
  <c r="E9" i="18"/>
  <c r="C9" i="18"/>
  <c r="F9" i="18"/>
  <c r="B9" i="18"/>
  <c r="H9" i="18"/>
  <c r="D9" i="18"/>
  <c r="C13" i="18"/>
  <c r="B13" i="18"/>
  <c r="G5" i="17"/>
  <c r="E5" i="17"/>
  <c r="C5" i="17"/>
  <c r="F5" i="17"/>
  <c r="B5" i="17"/>
  <c r="D5" i="17"/>
  <c r="H5" i="17"/>
  <c r="G9" i="17"/>
  <c r="E9" i="17"/>
  <c r="C9" i="17"/>
  <c r="F9" i="17"/>
  <c r="B9" i="17"/>
  <c r="D9" i="17"/>
  <c r="H9" i="17"/>
  <c r="C13" i="17"/>
  <c r="B13" i="17"/>
  <c r="G5" i="16"/>
  <c r="E5" i="16"/>
  <c r="C5" i="16"/>
  <c r="F5" i="16"/>
  <c r="B5" i="16"/>
  <c r="H5" i="16"/>
  <c r="D5" i="16"/>
  <c r="G9" i="16"/>
  <c r="E9" i="16"/>
  <c r="C9" i="16"/>
  <c r="F9" i="16"/>
  <c r="B9" i="16"/>
  <c r="H9" i="16"/>
  <c r="D9" i="16"/>
  <c r="C13" i="16"/>
  <c r="B13" i="16"/>
  <c r="H5" i="14"/>
  <c r="F5" i="14"/>
  <c r="D5" i="14"/>
  <c r="B5" i="14"/>
  <c r="G5" i="14"/>
  <c r="E5" i="14"/>
  <c r="C5" i="14"/>
  <c r="H7" i="14"/>
  <c r="F7" i="14"/>
  <c r="D7" i="14"/>
  <c r="B7" i="14"/>
  <c r="E7" i="14"/>
  <c r="C7" i="14"/>
  <c r="G7" i="14"/>
  <c r="H11" i="14"/>
  <c r="F11" i="14"/>
  <c r="D11" i="14"/>
  <c r="B11" i="14"/>
  <c r="G11" i="14"/>
  <c r="E11" i="14"/>
  <c r="C11" i="14"/>
  <c r="H3" i="25"/>
  <c r="H2" i="25" s="1"/>
  <c r="F3" i="25"/>
  <c r="D3" i="25"/>
  <c r="E3" i="25"/>
  <c r="E2" i="25" s="1"/>
  <c r="B3" i="25"/>
  <c r="G3" i="25"/>
  <c r="G2" i="25" s="1"/>
  <c r="C3" i="25"/>
  <c r="C2" i="25" s="1"/>
  <c r="H5" i="24"/>
  <c r="F5" i="24"/>
  <c r="D5" i="24"/>
  <c r="B5" i="24"/>
  <c r="G5" i="24"/>
  <c r="C5" i="24"/>
  <c r="E5" i="24"/>
  <c r="H9" i="24"/>
  <c r="F9" i="24"/>
  <c r="D9" i="24"/>
  <c r="B9" i="24"/>
  <c r="G9" i="24"/>
  <c r="C9" i="24"/>
  <c r="E9" i="24"/>
  <c r="B13" i="24"/>
  <c r="C13" i="24"/>
  <c r="H5" i="22"/>
  <c r="F5" i="22"/>
  <c r="D5" i="22"/>
  <c r="B5" i="22"/>
  <c r="G5" i="22"/>
  <c r="C5" i="22"/>
  <c r="E5" i="22"/>
  <c r="H9" i="22"/>
  <c r="F9" i="22"/>
  <c r="D9" i="22"/>
  <c r="B9" i="22"/>
  <c r="G9" i="22"/>
  <c r="C9" i="22"/>
  <c r="E9" i="22"/>
  <c r="B13" i="22"/>
  <c r="C13" i="22"/>
  <c r="H5" i="20"/>
  <c r="F5" i="20"/>
  <c r="D5" i="20"/>
  <c r="B5" i="20"/>
  <c r="G5" i="20"/>
  <c r="C5" i="20"/>
  <c r="E5" i="20"/>
  <c r="H9" i="20"/>
  <c r="F9" i="20"/>
  <c r="D9" i="20"/>
  <c r="B9" i="20"/>
  <c r="G9" i="20"/>
  <c r="C9" i="20"/>
  <c r="E9" i="20"/>
  <c r="B13" i="20"/>
  <c r="C13" i="20"/>
  <c r="G5" i="15"/>
  <c r="E5" i="15"/>
  <c r="C5" i="15"/>
  <c r="H5" i="15"/>
  <c r="F5" i="15"/>
  <c r="D5" i="15"/>
  <c r="B5" i="15"/>
  <c r="G9" i="15"/>
  <c r="E9" i="15"/>
  <c r="C9" i="15"/>
  <c r="H9" i="15"/>
  <c r="F9" i="15"/>
  <c r="D9" i="15"/>
  <c r="B9" i="15"/>
  <c r="C13" i="15"/>
  <c r="B13" i="15"/>
  <c r="H7" i="25"/>
  <c r="F7" i="25"/>
  <c r="D7" i="25"/>
  <c r="B7" i="25"/>
  <c r="E7" i="25"/>
  <c r="G7" i="25"/>
  <c r="C7" i="25"/>
  <c r="H11" i="25"/>
  <c r="F11" i="25"/>
  <c r="D11" i="25"/>
  <c r="B11" i="25"/>
  <c r="E11" i="25"/>
  <c r="G11" i="25"/>
  <c r="C11" i="25"/>
  <c r="H3" i="23"/>
  <c r="H2" i="23" s="1"/>
  <c r="F3" i="23"/>
  <c r="F2" i="23" s="1"/>
  <c r="D3" i="23"/>
  <c r="B3" i="23"/>
  <c r="E3" i="23"/>
  <c r="G3" i="23"/>
  <c r="G2" i="23" s="1"/>
  <c r="C3" i="23"/>
  <c r="H7" i="23"/>
  <c r="F7" i="23"/>
  <c r="D7" i="23"/>
  <c r="B7" i="23"/>
  <c r="E7" i="23"/>
  <c r="G7" i="23"/>
  <c r="C7" i="23"/>
  <c r="H11" i="23"/>
  <c r="F11" i="23"/>
  <c r="D11" i="23"/>
  <c r="B11" i="23"/>
  <c r="E11" i="23"/>
  <c r="G11" i="23"/>
  <c r="C11" i="23"/>
  <c r="H3" i="21"/>
  <c r="H2" i="21" s="1"/>
  <c r="F3" i="21"/>
  <c r="F2" i="21" s="1"/>
  <c r="D3" i="21"/>
  <c r="D2" i="21" s="1"/>
  <c r="B3" i="21"/>
  <c r="E3" i="21"/>
  <c r="E2" i="21" s="1"/>
  <c r="G3" i="21"/>
  <c r="G2" i="21" s="1"/>
  <c r="C3" i="21"/>
  <c r="C2" i="21" s="1"/>
  <c r="H7" i="21"/>
  <c r="F7" i="21"/>
  <c r="D7" i="21"/>
  <c r="B7" i="21"/>
  <c r="E7" i="21"/>
  <c r="G7" i="21"/>
  <c r="C7" i="21"/>
  <c r="H11" i="21"/>
  <c r="F11" i="21"/>
  <c r="D11" i="21"/>
  <c r="B11" i="21"/>
  <c r="E11" i="21"/>
  <c r="G11" i="21"/>
  <c r="C11" i="21"/>
  <c r="G3" i="19"/>
  <c r="G2" i="19" s="1"/>
  <c r="F3" i="19"/>
  <c r="F2" i="19" s="1"/>
  <c r="D3" i="19"/>
  <c r="B3" i="19"/>
  <c r="E3" i="19"/>
  <c r="H3" i="19"/>
  <c r="H2" i="19" s="1"/>
  <c r="C3" i="19"/>
  <c r="G7" i="19"/>
  <c r="E7" i="19"/>
  <c r="C7" i="19"/>
  <c r="F7" i="19"/>
  <c r="B7" i="19"/>
  <c r="D7" i="19"/>
  <c r="H7" i="19"/>
  <c r="G11" i="19"/>
  <c r="E11" i="19"/>
  <c r="C11" i="19"/>
  <c r="F11" i="19"/>
  <c r="B11" i="19"/>
  <c r="D11" i="19"/>
  <c r="H11" i="19"/>
  <c r="G3" i="18"/>
  <c r="G2" i="18" s="1"/>
  <c r="E3" i="18"/>
  <c r="E2" i="18" s="1"/>
  <c r="C3" i="18"/>
  <c r="C2" i="18" s="1"/>
  <c r="F3" i="18"/>
  <c r="F2" i="18" s="1"/>
  <c r="B3" i="18"/>
  <c r="H3" i="18"/>
  <c r="H2" i="18" s="1"/>
  <c r="D3" i="18"/>
  <c r="G7" i="18"/>
  <c r="E7" i="18"/>
  <c r="C7" i="18"/>
  <c r="F7" i="18"/>
  <c r="B7" i="18"/>
  <c r="H7" i="18"/>
  <c r="D7" i="18"/>
  <c r="G11" i="18"/>
  <c r="E11" i="18"/>
  <c r="C11" i="18"/>
  <c r="F11" i="18"/>
  <c r="B11" i="18"/>
  <c r="H11" i="18"/>
  <c r="D11" i="18"/>
  <c r="G3" i="17"/>
  <c r="E3" i="17"/>
  <c r="E2" i="17" s="1"/>
  <c r="C3" i="17"/>
  <c r="C2" i="17" s="1"/>
  <c r="F3" i="17"/>
  <c r="F2" i="17" s="1"/>
  <c r="B3" i="17"/>
  <c r="D3" i="17"/>
  <c r="D2" i="17" s="1"/>
  <c r="H3" i="17"/>
  <c r="H2" i="17" s="1"/>
  <c r="G7" i="17"/>
  <c r="E7" i="17"/>
  <c r="C7" i="17"/>
  <c r="F7" i="17"/>
  <c r="B7" i="17"/>
  <c r="D7" i="17"/>
  <c r="H7" i="17"/>
  <c r="G11" i="17"/>
  <c r="E11" i="17"/>
  <c r="C11" i="17"/>
  <c r="F11" i="17"/>
  <c r="B11" i="17"/>
  <c r="D11" i="17"/>
  <c r="H11" i="17"/>
  <c r="G3" i="16"/>
  <c r="G2" i="16" s="1"/>
  <c r="E3" i="16"/>
  <c r="C3" i="16"/>
  <c r="C2" i="16" s="1"/>
  <c r="F3" i="16"/>
  <c r="B3" i="16"/>
  <c r="H3" i="16"/>
  <c r="H2" i="16" s="1"/>
  <c r="D3" i="16"/>
  <c r="D2" i="16" s="1"/>
  <c r="G7" i="16"/>
  <c r="E7" i="16"/>
  <c r="C7" i="16"/>
  <c r="F7" i="16"/>
  <c r="B7" i="16"/>
  <c r="H7" i="16"/>
  <c r="D7" i="16"/>
  <c r="G11" i="16"/>
  <c r="E11" i="16"/>
  <c r="C11" i="16"/>
  <c r="F11" i="16"/>
  <c r="B11" i="16"/>
  <c r="H11" i="16"/>
  <c r="D11" i="16"/>
  <c r="D2" i="18"/>
  <c r="D2" i="25"/>
  <c r="F2" i="25"/>
  <c r="D2" i="24"/>
  <c r="H2" i="24"/>
  <c r="D2" i="23"/>
  <c r="C2" i="23"/>
  <c r="E2" i="23"/>
  <c r="C2" i="22"/>
  <c r="E2" i="22"/>
  <c r="D2" i="20"/>
  <c r="H2" i="20"/>
  <c r="C2" i="19"/>
  <c r="E2" i="19"/>
  <c r="D2" i="19"/>
  <c r="G2" i="17"/>
  <c r="E2" i="16"/>
  <c r="F2" i="16"/>
  <c r="D2" i="15"/>
  <c r="B2" i="14"/>
  <c r="G2" i="14" l="1"/>
  <c r="E2" i="14"/>
  <c r="C2" i="14"/>
  <c r="H2" i="14"/>
  <c r="F2" i="14"/>
  <c r="D2" i="14"/>
</calcChain>
</file>

<file path=xl/sharedStrings.xml><?xml version="1.0" encoding="utf-8"?>
<sst xmlns="http://schemas.openxmlformats.org/spreadsheetml/2006/main" count="16" uniqueCount="5">
  <si>
    <t>NOTES</t>
  </si>
  <si>
    <t>PARAMÈTRES DU CALENDRIER</t>
  </si>
  <si>
    <t>ANNÉE</t>
  </si>
  <si>
    <t>DÉBUT SEMAINE</t>
  </si>
  <si>
    <t>LUNDI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</si>
</sst>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quot;_-;\-* #,##0\ &quot;€&quot;_-;_-* &quot;-&quot;\ &quot;€&quot;_-;_-@_-"/>
    <numFmt numFmtId="44" formatCode="_-* #,##0.00\ &quot;€&quot;_-;\-* #,##0.00\ &quot;€&quot;_-;_-* &quot;-&quot;??\ &quot;€&quot;_-;_-@_-"/>
    <numFmt numFmtId="164" formatCode="_(* #,##0_);_(* \(#,##0\);_(* &quot;-&quot;_);_(@_)"/>
    <numFmt numFmtId="165" formatCode="_(* #,##0.00_);_(* \(#,##0.00\);_(* &quot;-&quot;??_);_(@_)"/>
    <numFmt numFmtId="166" formatCode="d"/>
  </numFmts>
  <fonts count="26">
    <font>
      <sz val="11"/>
      <color theme="1" tint="0.24994659260841701"/>
      <name val="Sylfaen"/>
      <family val="2"/>
      <scheme val="minor"/>
    </font>
    <font>
      <sz val="11"/>
      <color theme="1"/>
      <name val="Sylfaen"/>
      <family val="2"/>
      <charset val="134"/>
      <scheme val="minor"/>
    </font>
    <font>
      <sz val="8"/>
      <name val="Arial"/>
      <family val="2"/>
    </font>
    <font>
      <sz val="10"/>
      <name val="Century Gothic"/>
      <family val="2"/>
    </font>
    <font>
      <b/>
      <sz val="11"/>
      <color theme="0"/>
      <name val="Sylfaen"/>
      <family val="2"/>
      <scheme val="minor"/>
    </font>
    <font>
      <b/>
      <sz val="14"/>
      <color theme="0"/>
      <name val="Sylfaen"/>
      <family val="2"/>
      <scheme val="minor"/>
    </font>
    <font>
      <sz val="35"/>
      <color theme="4"/>
      <name val="Sylfaen"/>
      <family val="2"/>
      <scheme val="minor"/>
    </font>
    <font>
      <sz val="12"/>
      <color theme="4" tint="-0.24994659260841701"/>
      <name val="Sylfaen"/>
      <family val="1"/>
      <scheme val="major"/>
    </font>
    <font>
      <sz val="11"/>
      <color theme="1" tint="0.34998626667073579"/>
      <name val="Sylfaen"/>
      <family val="2"/>
      <scheme val="minor"/>
    </font>
    <font>
      <sz val="11"/>
      <color theme="4" tint="-0.24994659260841701"/>
      <name val="Sylfaen"/>
      <family val="2"/>
      <scheme val="minor"/>
    </font>
    <font>
      <sz val="11"/>
      <color indexed="63"/>
      <name val="Sylfaen"/>
      <family val="2"/>
      <scheme val="minor"/>
    </font>
    <font>
      <sz val="11"/>
      <name val="Sylfaen"/>
      <family val="2"/>
      <scheme val="minor"/>
    </font>
    <font>
      <b/>
      <sz val="11"/>
      <color theme="1" tint="0.34998626667073579"/>
      <name val="Sylfaen"/>
      <family val="2"/>
      <scheme val="minor"/>
    </font>
    <font>
      <sz val="11"/>
      <color theme="1" tint="0.24994659260841701"/>
      <name val="Sylfaen"/>
      <family val="2"/>
      <scheme val="minor"/>
    </font>
    <font>
      <sz val="11"/>
      <color rgb="FF006100"/>
      <name val="Sylfaen"/>
      <family val="2"/>
      <charset val="134"/>
      <scheme val="minor"/>
    </font>
    <font>
      <sz val="11"/>
      <color rgb="FF9C0006"/>
      <name val="Sylfaen"/>
      <family val="2"/>
      <charset val="134"/>
      <scheme val="minor"/>
    </font>
    <font>
      <sz val="11"/>
      <color rgb="FF9C5700"/>
      <name val="Sylfaen"/>
      <family val="2"/>
      <charset val="134"/>
      <scheme val="minor"/>
    </font>
    <font>
      <sz val="11"/>
      <color rgb="FF3F3F76"/>
      <name val="Sylfaen"/>
      <family val="2"/>
      <charset val="134"/>
      <scheme val="minor"/>
    </font>
    <font>
      <b/>
      <sz val="11"/>
      <color rgb="FF3F3F3F"/>
      <name val="Sylfaen"/>
      <family val="2"/>
      <charset val="134"/>
      <scheme val="minor"/>
    </font>
    <font>
      <b/>
      <sz val="11"/>
      <color rgb="FFFA7D00"/>
      <name val="Sylfaen"/>
      <family val="2"/>
      <charset val="134"/>
      <scheme val="minor"/>
    </font>
    <font>
      <sz val="11"/>
      <color rgb="FFFA7D00"/>
      <name val="Sylfaen"/>
      <family val="2"/>
      <charset val="134"/>
      <scheme val="minor"/>
    </font>
    <font>
      <b/>
      <sz val="11"/>
      <color theme="0"/>
      <name val="Sylfaen"/>
      <family val="2"/>
      <charset val="134"/>
      <scheme val="minor"/>
    </font>
    <font>
      <sz val="11"/>
      <color rgb="FFFF0000"/>
      <name val="Sylfaen"/>
      <family val="2"/>
      <charset val="134"/>
      <scheme val="minor"/>
    </font>
    <font>
      <i/>
      <sz val="11"/>
      <color rgb="FF7F7F7F"/>
      <name val="Sylfaen"/>
      <family val="2"/>
      <charset val="134"/>
      <scheme val="minor"/>
    </font>
    <font>
      <b/>
      <sz val="11"/>
      <color theme="1"/>
      <name val="Sylfaen"/>
      <family val="2"/>
      <charset val="134"/>
      <scheme val="minor"/>
    </font>
    <font>
      <sz val="11"/>
      <color theme="0"/>
      <name val="Sylfaen"/>
      <family val="2"/>
      <charset val="134"/>
      <scheme val="minor"/>
    </font>
  </fonts>
  <fills count="35">
    <fill>
      <patternFill patternType="none"/>
    </fill>
    <fill>
      <patternFill patternType="gray125"/>
    </fill>
    <fill>
      <patternFill patternType="solid">
        <fgColor indexed="9"/>
        <bgColor indexed="64"/>
      </patternFill>
    </fill>
    <fill>
      <patternFill patternType="solid">
        <fgColor theme="4" tint="0.59999389629810485"/>
        <bgColor indexed="65"/>
      </patternFill>
    </fill>
    <fill>
      <patternFill patternType="solid">
        <fgColor theme="4"/>
      </patternFill>
    </fill>
    <fill>
      <patternFill patternType="solid">
        <fgColor theme="8"/>
      </patternFill>
    </fill>
    <fill>
      <patternFill patternType="solid">
        <fgColor them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79998168889431442"/>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style="thin">
        <color theme="4" tint="0.39994506668294322"/>
      </left>
      <right style="thin">
        <color theme="4" tint="0.39994506668294322"/>
      </right>
      <top style="thin">
        <color theme="4" tint="0.39994506668294322"/>
      </top>
      <bottom style="thin">
        <color theme="4" tint="0.39994506668294322"/>
      </bottom>
      <diagonal/>
    </border>
    <border>
      <left style="thick">
        <color theme="1" tint="0.499984740745262"/>
      </left>
      <right style="thick">
        <color theme="1" tint="0.499984740745262"/>
      </right>
      <top style="thick">
        <color theme="1" tint="0.499984740745262"/>
      </top>
      <bottom style="thick">
        <color theme="1" tint="0.499984740745262"/>
      </bottom>
      <diagonal/>
    </border>
    <border>
      <left/>
      <right/>
      <top/>
      <bottom style="medium">
        <color theme="4" tint="-0.249946592608417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0">
    <xf numFmtId="0" fontId="0" fillId="0" borderId="0">
      <alignment vertical="top"/>
    </xf>
    <xf numFmtId="0" fontId="10" fillId="3" borderId="0" applyNumberFormat="0" applyBorder="0" applyAlignment="0" applyProtection="0"/>
    <xf numFmtId="0" fontId="9" fillId="0" borderId="3" applyNumberFormat="0" applyFill="0" applyProtection="0">
      <alignment horizontal="left" vertical="center" indent="1"/>
    </xf>
    <xf numFmtId="0" fontId="4" fillId="4" borderId="1" applyNumberFormat="0" applyAlignment="0" applyProtection="0"/>
    <xf numFmtId="0" fontId="5" fillId="5" borderId="2" applyNumberFormat="0" applyProtection="0">
      <alignment vertical="center"/>
    </xf>
    <xf numFmtId="0" fontId="6" fillId="0" borderId="0" applyFill="0" applyBorder="0" applyProtection="0">
      <alignment vertical="center"/>
    </xf>
    <xf numFmtId="165"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2" fontId="8" fillId="0" borderId="0" applyFont="0" applyFill="0" applyBorder="0" applyAlignment="0" applyProtection="0"/>
    <xf numFmtId="9" fontId="8" fillId="0" borderId="0" applyFont="0" applyFill="0" applyBorder="0" applyAlignment="0" applyProtection="0"/>
    <xf numFmtId="0" fontId="12" fillId="6" borderId="0" applyBorder="0" applyProtection="0">
      <alignment horizontal="left" vertical="top" wrapText="1" indent="1"/>
    </xf>
    <xf numFmtId="166" fontId="8" fillId="0" borderId="0">
      <alignment horizontal="left" indent="1"/>
    </xf>
    <xf numFmtId="0" fontId="11" fillId="6" borderId="0" applyNumberFormat="0" applyFont="0" applyBorder="0" applyAlignment="0">
      <alignment horizontal="left" vertical="center" indent="1"/>
    </xf>
    <xf numFmtId="0" fontId="7" fillId="0" borderId="0">
      <alignment horizontal="left" indent="1"/>
    </xf>
    <xf numFmtId="0" fontId="9" fillId="0" borderId="0" applyFill="0" applyProtection="0"/>
    <xf numFmtId="0" fontId="13" fillId="0" borderId="0" applyFill="0" applyProtection="0"/>
    <xf numFmtId="0" fontId="14" fillId="7" borderId="0" applyNumberFormat="0" applyBorder="0" applyAlignment="0" applyProtection="0"/>
    <xf numFmtId="0" fontId="15" fillId="8" borderId="0" applyNumberFormat="0" applyBorder="0" applyAlignment="0" applyProtection="0"/>
    <xf numFmtId="0" fontId="16" fillId="9" borderId="0" applyNumberFormat="0" applyBorder="0" applyAlignment="0" applyProtection="0"/>
    <xf numFmtId="0" fontId="17" fillId="10" borderId="4" applyNumberFormat="0" applyAlignment="0" applyProtection="0"/>
    <xf numFmtId="0" fontId="18" fillId="11" borderId="5" applyNumberFormat="0" applyAlignment="0" applyProtection="0"/>
    <xf numFmtId="0" fontId="19" fillId="11" borderId="4" applyNumberFormat="0" applyAlignment="0" applyProtection="0"/>
    <xf numFmtId="0" fontId="20" fillId="0" borderId="6" applyNumberFormat="0" applyFill="0" applyAlignment="0" applyProtection="0"/>
    <xf numFmtId="0" fontId="21" fillId="12" borderId="7" applyNumberFormat="0" applyAlignment="0" applyProtection="0"/>
    <xf numFmtId="0" fontId="22" fillId="0" borderId="0" applyNumberFormat="0" applyFill="0" applyBorder="0" applyAlignment="0" applyProtection="0"/>
    <xf numFmtId="0" fontId="13" fillId="13" borderId="8" applyNumberFormat="0" applyFont="0" applyAlignment="0" applyProtection="0"/>
    <xf numFmtId="0" fontId="23" fillId="0" borderId="0" applyNumberFormat="0" applyFill="0" applyBorder="0" applyAlignment="0" applyProtection="0"/>
    <xf numFmtId="0" fontId="24" fillId="0" borderId="9" applyNumberFormat="0" applyFill="0" applyAlignment="0" applyProtection="0"/>
    <xf numFmtId="0" fontId="1" fillId="14" borderId="0" applyNumberFormat="0" applyBorder="0" applyAlignment="0" applyProtection="0"/>
    <xf numFmtId="0" fontId="1" fillId="15" borderId="0" applyNumberFormat="0" applyBorder="0" applyAlignment="0" applyProtection="0"/>
    <xf numFmtId="0" fontId="25"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5"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5"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25"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cellStyleXfs>
  <cellXfs count="21">
    <xf numFmtId="0" fontId="0" fillId="0" borderId="0" xfId="0">
      <alignment vertical="top"/>
    </xf>
    <xf numFmtId="0" fontId="0" fillId="2" borderId="0" xfId="0" applyFill="1">
      <alignment vertical="top"/>
    </xf>
    <xf numFmtId="0" fontId="3" fillId="0" borderId="0" xfId="0" applyFont="1">
      <alignment vertical="top"/>
    </xf>
    <xf numFmtId="0" fontId="9" fillId="2" borderId="0" xfId="2" applyFill="1" applyBorder="1" applyAlignment="1">
      <alignment vertical="center"/>
    </xf>
    <xf numFmtId="0" fontId="6" fillId="0" borderId="0" xfId="5" applyFill="1" applyBorder="1" applyAlignment="1">
      <alignment horizontal="right" vertical="center"/>
    </xf>
    <xf numFmtId="0" fontId="0" fillId="0" borderId="0" xfId="0" applyAlignment="1">
      <alignment horizontal="left" indent="1"/>
    </xf>
    <xf numFmtId="0" fontId="0" fillId="2" borderId="0" xfId="0" applyFill="1" applyAlignment="1">
      <alignment horizontal="right"/>
    </xf>
    <xf numFmtId="0" fontId="6" fillId="2" borderId="0" xfId="5" applyFill="1" applyAlignment="1">
      <alignment horizontal="left" vertical="center"/>
    </xf>
    <xf numFmtId="0" fontId="9" fillId="0" borderId="3" xfId="2" applyFill="1">
      <alignment horizontal="left" vertical="center" indent="1"/>
    </xf>
    <xf numFmtId="0" fontId="7" fillId="0" borderId="0" xfId="14">
      <alignment horizontal="left" indent="1"/>
    </xf>
    <xf numFmtId="0" fontId="13" fillId="0" borderId="0" xfId="16"/>
    <xf numFmtId="0" fontId="0" fillId="6" borderId="0" xfId="13" applyFont="1" applyAlignment="1">
      <alignment vertical="top"/>
    </xf>
    <xf numFmtId="14" fontId="0" fillId="0" borderId="0" xfId="0" applyNumberFormat="1">
      <alignment vertical="top"/>
    </xf>
    <xf numFmtId="166" fontId="8" fillId="0" borderId="0" xfId="12">
      <alignment horizontal="left" indent="1"/>
    </xf>
    <xf numFmtId="166" fontId="8" fillId="6" borderId="0" xfId="13" applyNumberFormat="1" applyFont="1" applyAlignment="1">
      <alignment horizontal="left" wrapText="1" indent="1"/>
    </xf>
    <xf numFmtId="166" fontId="8" fillId="6" borderId="0" xfId="13" applyNumberFormat="1" applyFont="1" applyAlignment="1">
      <alignment horizontal="left" indent="1"/>
    </xf>
    <xf numFmtId="0" fontId="12" fillId="6" borderId="0" xfId="11">
      <alignment horizontal="left" vertical="top" wrapText="1" indent="1"/>
    </xf>
    <xf numFmtId="0" fontId="0" fillId="6" borderId="0" xfId="13" applyFont="1" applyAlignment="1">
      <alignment vertical="top"/>
    </xf>
    <xf numFmtId="0" fontId="9" fillId="2" borderId="0" xfId="15" applyFill="1"/>
    <xf numFmtId="0" fontId="6" fillId="2" borderId="0" xfId="5" applyFill="1" applyBorder="1">
      <alignment vertical="center"/>
    </xf>
    <xf numFmtId="0" fontId="6" fillId="2" borderId="0" xfId="5" applyFill="1" applyBorder="1" applyAlignment="1">
      <alignment horizontal="left" vertical="center"/>
    </xf>
  </cellXfs>
  <cellStyles count="50">
    <cellStyle name="20% - Colore 1" xfId="29" builtinId="30" customBuiltin="1"/>
    <cellStyle name="20% - Colore 2" xfId="32" builtinId="34" customBuiltin="1"/>
    <cellStyle name="20% - Colore 3" xfId="36" builtinId="38" customBuiltin="1"/>
    <cellStyle name="20% - Colore 4" xfId="40" builtinId="42" customBuiltin="1"/>
    <cellStyle name="20% - Colore 5" xfId="43" builtinId="46" customBuiltin="1"/>
    <cellStyle name="20% - Colore 6" xfId="47" builtinId="50" customBuiltin="1"/>
    <cellStyle name="40% - Colore 1" xfId="1" builtinId="31" customBuiltin="1"/>
    <cellStyle name="40% - Colore 2" xfId="33" builtinId="35" customBuiltin="1"/>
    <cellStyle name="40% - Colore 3" xfId="37" builtinId="39" customBuiltin="1"/>
    <cellStyle name="40% - Colore 4" xfId="41" builtinId="43" customBuiltin="1"/>
    <cellStyle name="40% - Colore 5" xfId="44" builtinId="47" customBuiltin="1"/>
    <cellStyle name="40% - Colore 6" xfId="48" builtinId="51" customBuiltin="1"/>
    <cellStyle name="60% - Colore 1" xfId="30" builtinId="32" customBuiltin="1"/>
    <cellStyle name="60% - Colore 2" xfId="34" builtinId="36" customBuiltin="1"/>
    <cellStyle name="60% - Colore 3" xfId="38" builtinId="40" customBuiltin="1"/>
    <cellStyle name="60% - Colore 4" xfId="42" builtinId="44" customBuiltin="1"/>
    <cellStyle name="60% - Colore 5" xfId="45" builtinId="48" customBuiltin="1"/>
    <cellStyle name="60% - Colore 6" xfId="49" builtinId="52" customBuiltin="1"/>
    <cellStyle name="À bandes" xfId="13" xr:uid="{00000000-0005-0000-0000-000003000000}"/>
    <cellStyle name="Calcolo" xfId="22" builtinId="22" customBuiltin="1"/>
    <cellStyle name="Cella collegata" xfId="23" builtinId="24" customBuiltin="1"/>
    <cellStyle name="Cella da controllare" xfId="24" builtinId="23" customBuiltin="1"/>
    <cellStyle name="Colore 1" xfId="3" builtinId="29" customBuiltin="1"/>
    <cellStyle name="Colore 2" xfId="31" builtinId="33" customBuiltin="1"/>
    <cellStyle name="Colore 3" xfId="35" builtinId="37" customBuiltin="1"/>
    <cellStyle name="Colore 4" xfId="39" builtinId="41" customBuiltin="1"/>
    <cellStyle name="Colore 5" xfId="4" builtinId="45" customBuiltin="1"/>
    <cellStyle name="Colore 6" xfId="46" builtinId="49" customBuiltin="1"/>
    <cellStyle name="Input" xfId="20" builtinId="20" customBuiltin="1"/>
    <cellStyle name="Jour" xfId="12" xr:uid="{00000000-0005-0000-0000-000008000000}"/>
    <cellStyle name="Migliaia" xfId="6" builtinId="3" customBuiltin="1"/>
    <cellStyle name="Migliaia [0]" xfId="7" builtinId="6" customBuiltin="1"/>
    <cellStyle name="Neutrale" xfId="19" builtinId="28" customBuiltin="1"/>
    <cellStyle name="Normale" xfId="0" builtinId="0" customBuiltin="1"/>
    <cellStyle name="Nota" xfId="26" builtinId="10" customBuiltin="1"/>
    <cellStyle name="Output" xfId="21" builtinId="21" customBuiltin="1"/>
    <cellStyle name="Percentuale" xfId="10" builtinId="5" customBuiltin="1"/>
    <cellStyle name="Saisie des paramètres" xfId="14" xr:uid="{00000000-0005-0000-0000-00000F000000}"/>
    <cellStyle name="Testo avviso" xfId="25" builtinId="11" customBuiltin="1"/>
    <cellStyle name="Testo descrittivo" xfId="27" builtinId="53" customBuiltin="1"/>
    <cellStyle name="Titolo" xfId="5" builtinId="15" customBuiltin="1"/>
    <cellStyle name="Titolo 1" xfId="2" builtinId="16" customBuiltin="1"/>
    <cellStyle name="Titolo 2" xfId="15" builtinId="17" customBuiltin="1"/>
    <cellStyle name="Titolo 3" xfId="16" builtinId="18" customBuiltin="1"/>
    <cellStyle name="Titolo 4" xfId="11" builtinId="19" customBuiltin="1"/>
    <cellStyle name="Totale" xfId="28" builtinId="25" customBuiltin="1"/>
    <cellStyle name="Valore non valido" xfId="18" builtinId="27" customBuiltin="1"/>
    <cellStyle name="Valore valido" xfId="17" builtinId="26" customBuiltin="1"/>
    <cellStyle name="Valuta" xfId="8" builtinId="4" customBuiltin="1"/>
    <cellStyle name="Valuta [0]" xfId="9" builtinId="7" customBuiltin="1"/>
  </cellStyles>
  <dxfs count="24">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F1F2F5"/>
      <rgbColor rgb="00008080"/>
      <rgbColor rgb="00E4EAF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314265"/>
      <rgbColor rgb="00CCFFCC"/>
      <rgbColor rgb="00FFEECD"/>
      <rgbColor rgb="00D0D8E2"/>
      <rgbColor rgb="00FF99CC"/>
      <rgbColor rgb="00CC99FF"/>
      <rgbColor rgb="00FFCC99"/>
      <rgbColor rgb="003366FF"/>
      <rgbColor rgb="0033CCCC"/>
      <rgbColor rgb="0099CC00"/>
      <rgbColor rgb="00FFCC00"/>
      <rgbColor rgb="00FF9900"/>
      <rgbColor rgb="00FF6600"/>
      <rgbColor rgb="00717789"/>
      <rgbColor rgb="00969696"/>
      <rgbColor rgb="00003366"/>
      <rgbColor rgb="00339966"/>
      <rgbColor rgb="00003300"/>
      <rgbColor rgb="00333300"/>
      <rgbColor rgb="00993300"/>
      <rgbColor rgb="00993366"/>
      <rgbColor rgb="00333399"/>
      <rgbColor rgb="004B4B4B"/>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Global Calendar">
      <a:dk1>
        <a:sysClr val="windowText" lastClr="000000"/>
      </a:dk1>
      <a:lt1>
        <a:sysClr val="window" lastClr="FFFFFF"/>
      </a:lt1>
      <a:dk2>
        <a:srgbClr val="404040"/>
      </a:dk2>
      <a:lt2>
        <a:srgbClr val="F6F6F1"/>
      </a:lt2>
      <a:accent1>
        <a:srgbClr val="669933"/>
      </a:accent1>
      <a:accent2>
        <a:srgbClr val="E69216"/>
      </a:accent2>
      <a:accent3>
        <a:srgbClr val="609FC2"/>
      </a:accent3>
      <a:accent4>
        <a:srgbClr val="E6B819"/>
      </a:accent4>
      <a:accent5>
        <a:srgbClr val="DA695B"/>
      </a:accent5>
      <a:accent6>
        <a:srgbClr val="956895"/>
      </a:accent6>
      <a:hlink>
        <a:srgbClr val="609FC2"/>
      </a:hlink>
      <a:folHlink>
        <a:srgbClr val="956895"/>
      </a:folHlink>
    </a:clrScheme>
    <a:fontScheme name="Calendar">
      <a:majorFont>
        <a:latin typeface="Sylfaen"/>
        <a:ea typeface=""/>
        <a:cs typeface=""/>
      </a:majorFont>
      <a:minorFont>
        <a:latin typeface="Sylfaen"/>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499984740745262"/>
    <pageSetUpPr autoPageBreaks="0" fitToPage="1"/>
  </sheetPr>
  <dimension ref="A1:K14"/>
  <sheetViews>
    <sheetView showGridLines="0" tabSelected="1" zoomScaleNormal="100" workbookViewId="0">
      <selection activeCell="B1" sqref="B1:D1"/>
    </sheetView>
  </sheetViews>
  <sheetFormatPr defaultColWidth="8.7265625" defaultRowHeight="14.5"/>
  <cols>
    <col min="1" max="1" width="2.6328125" customWidth="1"/>
    <col min="2" max="2" width="18.26953125" customWidth="1"/>
    <col min="3" max="8" width="17.6328125" customWidth="1"/>
    <col min="9" max="9" width="2.6328125" customWidth="1"/>
    <col min="10" max="10" width="16.90625" customWidth="1"/>
    <col min="11" max="11" width="13.6328125" customWidth="1"/>
  </cols>
  <sheetData>
    <row r="1" spans="1:11" s="1" customFormat="1" ht="60" customHeight="1">
      <c r="A1"/>
      <c r="B1" s="19" t="str">
        <f>"Janvier "&amp;AnnéeCalendrier</f>
        <v>Janvier 2023</v>
      </c>
      <c r="C1" s="19"/>
      <c r="D1" s="19"/>
      <c r="E1" s="3"/>
      <c r="F1" s="3"/>
      <c r="G1" s="3"/>
      <c r="H1" s="7"/>
      <c r="J1" s="18" t="s">
        <v>1</v>
      </c>
      <c r="K1" s="18"/>
    </row>
    <row r="2" spans="1:11" s="2" customFormat="1" ht="21.75" customHeight="1" thickBot="1">
      <c r="A2"/>
      <c r="B2" s="8" t="str">
        <f>DébutSemaine</f>
        <v>LUNDI</v>
      </c>
      <c r="C2" s="8" t="str">
        <f t="shared" ref="C2:H2" si="0">UPPER(TEXT(C3,"jjjj"))</f>
        <v>MARDI</v>
      </c>
      <c r="D2" s="8" t="str">
        <f t="shared" si="0"/>
        <v>MERCREDI</v>
      </c>
      <c r="E2" s="8" t="str">
        <f t="shared" si="0"/>
        <v>JEUDI</v>
      </c>
      <c r="F2" s="8" t="str">
        <f t="shared" si="0"/>
        <v>VENDREDI</v>
      </c>
      <c r="G2" s="8" t="str">
        <f t="shared" si="0"/>
        <v>SAMEDI</v>
      </c>
      <c r="H2" s="8" t="str">
        <f t="shared" si="0"/>
        <v>DIMANCHE</v>
      </c>
      <c r="J2" s="10" t="s">
        <v>2</v>
      </c>
      <c r="K2" s="9">
        <f>2023</f>
        <v>2023</v>
      </c>
    </row>
    <row r="3" spans="1:11" s="5" customFormat="1" ht="19.5" customHeight="1">
      <c r="A3"/>
      <c r="B3" s="13">
        <f t="array" ref="B3:H3">JoursEtSemaines+DATE(AnnéeCalendrier,1,1)-WEEKDAY(DATE(AnnéeCalendrier,1,1),(DébutSemaine="LUNDI")+1)+1</f>
        <v>44921</v>
      </c>
      <c r="C3" s="13">
        <v>44922</v>
      </c>
      <c r="D3" s="13">
        <v>44923</v>
      </c>
      <c r="E3" s="13">
        <v>44924</v>
      </c>
      <c r="F3" s="13">
        <v>44925</v>
      </c>
      <c r="G3" s="13">
        <v>44926</v>
      </c>
      <c r="H3" s="13">
        <v>44927</v>
      </c>
      <c r="J3" s="10" t="s">
        <v>3</v>
      </c>
      <c r="K3" s="9" t="s">
        <v>4</v>
      </c>
    </row>
    <row r="4" spans="1:11" ht="58" customHeight="1">
      <c r="J4" s="12"/>
    </row>
    <row r="5" spans="1:11" s="5" customFormat="1" ht="19.5" customHeight="1">
      <c r="A5"/>
      <c r="B5" s="14">
        <f t="array" ref="B5:H5">JoursEtSemaines+DATE(AnnéeCalendrier,1,1)-WEEKDAY(DATE(AnnéeCalendrier,1,1),(DébutSemaine="LUNDI")+1)+8</f>
        <v>44928</v>
      </c>
      <c r="C5" s="14">
        <v>44929</v>
      </c>
      <c r="D5" s="14">
        <v>44930</v>
      </c>
      <c r="E5" s="14">
        <v>44931</v>
      </c>
      <c r="F5" s="14">
        <v>44932</v>
      </c>
      <c r="G5" s="14">
        <v>44933</v>
      </c>
      <c r="H5" s="14">
        <v>44934</v>
      </c>
    </row>
    <row r="6" spans="1:11" ht="58" customHeight="1">
      <c r="B6" s="11"/>
      <c r="C6" s="11"/>
      <c r="D6" s="11"/>
      <c r="E6" s="11"/>
      <c r="F6" s="11"/>
      <c r="G6" s="11"/>
      <c r="H6" s="11"/>
      <c r="J6" s="6"/>
    </row>
    <row r="7" spans="1:11" s="5" customFormat="1" ht="19.5" customHeight="1">
      <c r="A7"/>
      <c r="B7" s="13">
        <f t="array" ref="B7:H7">JoursEtSemaines+DATE(AnnéeCalendrier,1,1)-WEEKDAY(DATE(AnnéeCalendrier,1,1),(DébutSemaine="LUNDI")+1)+15</f>
        <v>44935</v>
      </c>
      <c r="C7" s="13">
        <v>44936</v>
      </c>
      <c r="D7" s="13">
        <v>44937</v>
      </c>
      <c r="E7" s="13">
        <v>44938</v>
      </c>
      <c r="F7" s="13">
        <v>44939</v>
      </c>
      <c r="G7" s="13">
        <v>44940</v>
      </c>
      <c r="H7" s="13">
        <v>44941</v>
      </c>
      <c r="J7" s="6"/>
    </row>
    <row r="8" spans="1:11" ht="58" customHeight="1"/>
    <row r="9" spans="1:11" s="5" customFormat="1" ht="19.5" customHeight="1">
      <c r="A9"/>
      <c r="B9" s="14">
        <f t="array" ref="B9:H9">JoursEtSemaines+DATE(AnnéeCalendrier,1,1)-WEEKDAY(DATE(AnnéeCalendrier,1,1),(DébutSemaine="LUNDI")+1)+22</f>
        <v>44942</v>
      </c>
      <c r="C9" s="14">
        <v>44943</v>
      </c>
      <c r="D9" s="14">
        <v>44944</v>
      </c>
      <c r="E9" s="14">
        <v>44945</v>
      </c>
      <c r="F9" s="14">
        <v>44946</v>
      </c>
      <c r="G9" s="14">
        <v>44947</v>
      </c>
      <c r="H9" s="14">
        <v>44948</v>
      </c>
    </row>
    <row r="10" spans="1:11" ht="58" customHeight="1">
      <c r="B10" s="11"/>
      <c r="C10" s="11"/>
      <c r="D10" s="11"/>
      <c r="E10" s="11"/>
      <c r="F10" s="11"/>
      <c r="G10" s="11"/>
      <c r="H10" s="11"/>
    </row>
    <row r="11" spans="1:11" s="5" customFormat="1" ht="19.5" customHeight="1">
      <c r="A11"/>
      <c r="B11" s="13">
        <f t="array" ref="B11:H11">JoursEtSemaines+DATE(AnnéeCalendrier,1,1)-WEEKDAY(DATE(AnnéeCalendrier,1,1),(DébutSemaine="LUNDI")+1)+29</f>
        <v>44949</v>
      </c>
      <c r="C11" s="13">
        <v>44950</v>
      </c>
      <c r="D11" s="13">
        <v>44951</v>
      </c>
      <c r="E11" s="13">
        <v>44952</v>
      </c>
      <c r="F11" s="13">
        <v>44953</v>
      </c>
      <c r="G11" s="13">
        <v>44954</v>
      </c>
      <c r="H11" s="13">
        <v>44955</v>
      </c>
    </row>
    <row r="12" spans="1:11" ht="58" customHeight="1"/>
    <row r="13" spans="1:11" s="5" customFormat="1" ht="19.5" customHeight="1">
      <c r="A13"/>
      <c r="B13" s="14">
        <f t="array" ref="B13:C13">JoursEtSemaines+DATE(AnnéeCalendrier,1,1)-WEEKDAY(DATE(AnnéeCalendrier,1,1),(DébutSemaine="LUNDI")+1)+36</f>
        <v>44956</v>
      </c>
      <c r="C13" s="14">
        <v>44957</v>
      </c>
      <c r="D13" s="16" t="s">
        <v>0</v>
      </c>
      <c r="E13" s="17"/>
      <c r="F13" s="17"/>
      <c r="G13" s="17"/>
      <c r="H13" s="17"/>
    </row>
    <row r="14" spans="1:11" ht="58" customHeight="1">
      <c r="B14" s="11"/>
      <c r="C14" s="11"/>
      <c r="D14" s="16"/>
      <c r="E14" s="17"/>
      <c r="F14" s="17"/>
      <c r="G14" s="17"/>
      <c r="H14" s="17"/>
    </row>
  </sheetData>
  <mergeCells count="4">
    <mergeCell ref="D13:D14"/>
    <mergeCell ref="E13:H14"/>
    <mergeCell ref="J1:K1"/>
    <mergeCell ref="B1:D1"/>
  </mergeCells>
  <phoneticPr fontId="2" type="noConversion"/>
  <conditionalFormatting sqref="B11:H11 B13:C13">
    <cfRule type="expression" dxfId="23" priority="24">
      <formula>AND(DAY(B11)&gt;=1,DAY(B11)&lt;=15)</formula>
    </cfRule>
  </conditionalFormatting>
  <conditionalFormatting sqref="B3:G3">
    <cfRule type="expression" dxfId="22" priority="23">
      <formula>DAY(B3)&gt;8</formula>
    </cfRule>
  </conditionalFormatting>
  <dataValidations count="13">
    <dataValidation type="list" errorStyle="warning" allowBlank="1" showInputMessage="1" showErrorMessage="1" error="Sélectionnez un jour dans la liste. Sélectionnez ANNULER, puis appuyez sur ALT+FLÈCHE BAS pour choisir un jour dans la liste déroulante." prompt="Sélectionnez le jour de début de la semaine dans cette cellule. Appuyez sur Alt+Bas pour ouvrir la liste déroulante, puis sur Bas et Entrée pour effectuer une sélection" sqref="K3" xr:uid="{00000000-0002-0000-0000-000000000000}">
      <formula1>"DIMANCHE,LUNDI"</formula1>
    </dataValidation>
    <dataValidation allowBlank="1" showInputMessage="1" showErrorMessage="1" prompt="Créez un calendrier personnalisé d’un mois dans ce classeur. Personnalisez l’année et le jour de début de la semaine pour tous les mois avec cette feuille de calcul Janvier. Chaque mois figure sur une feuille de calcul distincte." sqref="A1" xr:uid="{00000000-0002-0000-0000-000001000000}"/>
    <dataValidation allowBlank="1" showInputMessage="1" showErrorMessage="1" prompt="Entrez l’année et sélectionnez le jour de début du calendrier dans les cellules ci-dessous. Ces cellules Paramètres du calendrier ne s’imprimeront pas." sqref="J1:K1" xr:uid="{00000000-0002-0000-0000-000002000000}"/>
    <dataValidation allowBlank="1" showInputMessage="1" showErrorMessage="1" prompt="Entrez l’année dans la cellule à droite." sqref="J2" xr:uid="{00000000-0002-0000-0000-000003000000}"/>
    <dataValidation allowBlank="1" showInputMessage="1" showErrorMessage="1" prompt="Sélectionnez le jour de début de la semaine dans la cellule à droite" sqref="J3" xr:uid="{00000000-0002-0000-0000-000004000000}"/>
    <dataValidation allowBlank="1" showInputMessage="1" showErrorMessage="1" prompt="Entrez l’année dans cette cellule." sqref="K2" xr:uid="{00000000-0002-0000-0000-000005000000}"/>
    <dataValidation allowBlank="1" showInputMessage="1" showErrorMessage="1" prompt="Cette ligne contient les noms des jours de la semaine pour ce calendrier. Cette cellule contient le jour de début de la semaine. Pour modifier ce jour-là, entrez le nouveau jour dans la cellule K3 de cette feuille de calcul." sqref="B2" xr:uid="{00000000-0002-0000-0000-000006000000}"/>
    <dataValidation allowBlank="1" showInputMessage="1" showErrorMessage="1" prompt="Cette ligne, ainsi que les lignes 5, 7, 9, 11 et 13, contiennent les jours civils de la semaine. Si cette cellule ne contient pas le numéro 1, c’est qu’il s’agit d’un jour du mois précédent. Entrez les notes dans la cellule E13" sqref="B3" xr:uid="{00000000-0002-0000-0000-000007000000}"/>
    <dataValidation allowBlank="1" showInputMessage="1" showErrorMessage="1" prompt="L’année dans cette cellule est automatiquement mise à jour en fonction de l’année entrée dans la cellule K2. Le calendrier ci-dessous inclut les dates des mois précédent et suivant dans une teinte plus claire" sqref="B1:D1" xr:uid="{00000000-0002-0000-0000-000008000000}"/>
    <dataValidation allowBlank="1" showInputMessage="1" showErrorMessage="1" prompt="Jour de la semaine défini automatiquement." sqref="C2:H2" xr:uid="{00000000-0002-0000-0000-000009000000}"/>
    <dataValidation allowBlank="1" showInputMessage="1" showErrorMessage="1" prompt="Cette ligne ainsi que les lignes 6, 8, 10, 12 et 14 sont des cellules destinées à la saisie de notes quotidiennes en rapport avec le jour civil figurant dans la cellule située au-dessus" sqref="B4" xr:uid="{00000000-0002-0000-0000-00000A000000}"/>
    <dataValidation allowBlank="1" showInputMessage="1" showErrorMessage="1" prompt="Entrez les Notes dans cette cellule" sqref="E13:H14" xr:uid="{00000000-0002-0000-0000-00000B000000}"/>
    <dataValidation allowBlank="1" showInputMessage="1" showErrorMessage="1" prompt="Entrez les notes dans la cellule à droite" sqref="D13:D14" xr:uid="{00000000-0002-0000-0000-00000C000000}"/>
  </dataValidations>
  <printOptions horizontalCentered="1" verticalCentered="1"/>
  <pageMargins left="0.7" right="0.7" top="0.75" bottom="0.75" header="0.3" footer="0.3"/>
  <pageSetup paperSize="9" orientation="landscape" r:id="rId1"/>
  <headerFooter differentFirst="1" alignWithMargins="0">
    <oddFooter>Page &amp;P of &amp;N</oddFooter>
  </headerFooter>
  <customProperties>
    <customPr name="SheetChanged" r:id="rId2"/>
  </customProperties>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2" tint="-0.499984740745262"/>
    <pageSetUpPr fitToPage="1"/>
  </sheetPr>
  <dimension ref="B1:H14"/>
  <sheetViews>
    <sheetView showGridLines="0" workbookViewId="0"/>
  </sheetViews>
  <sheetFormatPr defaultColWidth="8.7265625" defaultRowHeight="14.5"/>
  <cols>
    <col min="1" max="1" width="2.6328125" customWidth="1"/>
    <col min="2" max="2" width="18.26953125" customWidth="1"/>
    <col min="3" max="8" width="17.6328125" customWidth="1"/>
    <col min="9" max="9" width="2.6328125" customWidth="1"/>
  </cols>
  <sheetData>
    <row r="1" spans="2:8" ht="60" customHeight="1">
      <c r="B1" s="20" t="str">
        <f>"Octobre "&amp;AnnéeCalendrier</f>
        <v>Octobre 2023</v>
      </c>
      <c r="C1" s="20"/>
      <c r="D1" s="20"/>
      <c r="E1" s="3"/>
      <c r="F1" s="3"/>
      <c r="G1" s="3"/>
      <c r="H1" s="4"/>
    </row>
    <row r="2" spans="2:8" ht="21.75" customHeight="1" thickBot="1">
      <c r="B2" s="8" t="str">
        <f>IF(DébutSemaine="DIMANCHE", "DIMANCHE","LUNDI")</f>
        <v>LUNDI</v>
      </c>
      <c r="C2" s="8" t="str">
        <f t="shared" ref="C2:H2" si="0">UPPER(TEXT(C3,"jjjj"))</f>
        <v>MARDI</v>
      </c>
      <c r="D2" s="8" t="str">
        <f t="shared" si="0"/>
        <v>MERCREDI</v>
      </c>
      <c r="E2" s="8" t="str">
        <f t="shared" si="0"/>
        <v>JEUDI</v>
      </c>
      <c r="F2" s="8" t="str">
        <f t="shared" si="0"/>
        <v>VENDREDI</v>
      </c>
      <c r="G2" s="8" t="str">
        <f t="shared" si="0"/>
        <v>SAMEDI</v>
      </c>
      <c r="H2" s="8" t="str">
        <f t="shared" si="0"/>
        <v>DIMANCHE</v>
      </c>
    </row>
    <row r="3" spans="2:8" ht="19.5" customHeight="1">
      <c r="B3" s="13">
        <f t="array" ref="B3:H3">JoursEtSemaines+DATE(AnnéeCalendrier,10,1)-WEEKDAY(DATE(AnnéeCalendrier,10,1),(DébutSemaine="LUNDI")+1)+1</f>
        <v>45194</v>
      </c>
      <c r="C3" s="13">
        <v>45195</v>
      </c>
      <c r="D3" s="13">
        <v>45196</v>
      </c>
      <c r="E3" s="13">
        <v>45197</v>
      </c>
      <c r="F3" s="13">
        <v>45198</v>
      </c>
      <c r="G3" s="13">
        <v>45199</v>
      </c>
      <c r="H3" s="13">
        <v>45200</v>
      </c>
    </row>
    <row r="4" spans="2:8" ht="58" customHeight="1"/>
    <row r="5" spans="2:8" ht="19.5" customHeight="1">
      <c r="B5" s="15">
        <f t="array" ref="B5:H5">JoursEtSemaines+DATE(AnnéeCalendrier,10,1)-WEEKDAY(DATE(AnnéeCalendrier,10,1),(DébutSemaine="LUNDI")+1)+8</f>
        <v>45201</v>
      </c>
      <c r="C5" s="15">
        <v>45202</v>
      </c>
      <c r="D5" s="15">
        <v>45203</v>
      </c>
      <c r="E5" s="15">
        <v>45204</v>
      </c>
      <c r="F5" s="15">
        <v>45205</v>
      </c>
      <c r="G5" s="15">
        <v>45206</v>
      </c>
      <c r="H5" s="15">
        <v>45207</v>
      </c>
    </row>
    <row r="6" spans="2:8" ht="58" customHeight="1">
      <c r="B6" s="11"/>
      <c r="C6" s="11"/>
      <c r="D6" s="11"/>
      <c r="E6" s="11"/>
      <c r="F6" s="11"/>
      <c r="G6" s="11"/>
      <c r="H6" s="11"/>
    </row>
    <row r="7" spans="2:8" ht="19.5" customHeight="1">
      <c r="B7" s="13">
        <f t="array" ref="B7:H7">JoursEtSemaines+DATE(AnnéeCalendrier,10,1)-WEEKDAY(DATE(AnnéeCalendrier,10,1),(DébutSemaine="LUNDI")+1)+15</f>
        <v>45208</v>
      </c>
      <c r="C7" s="13">
        <v>45209</v>
      </c>
      <c r="D7" s="13">
        <v>45210</v>
      </c>
      <c r="E7" s="13">
        <v>45211</v>
      </c>
      <c r="F7" s="13">
        <v>45212</v>
      </c>
      <c r="G7" s="13">
        <v>45213</v>
      </c>
      <c r="H7" s="13">
        <v>45214</v>
      </c>
    </row>
    <row r="8" spans="2:8" ht="58" customHeight="1"/>
    <row r="9" spans="2:8" ht="19.5" customHeight="1">
      <c r="B9" s="15">
        <f t="array" ref="B9:H9">JoursEtSemaines+DATE(AnnéeCalendrier,10,1)-WEEKDAY(DATE(AnnéeCalendrier,10,1),(DébutSemaine="LUNDI")+1)+22</f>
        <v>45215</v>
      </c>
      <c r="C9" s="15">
        <v>45216</v>
      </c>
      <c r="D9" s="15">
        <v>45217</v>
      </c>
      <c r="E9" s="15">
        <v>45218</v>
      </c>
      <c r="F9" s="15">
        <v>45219</v>
      </c>
      <c r="G9" s="15">
        <v>45220</v>
      </c>
      <c r="H9" s="15">
        <v>45221</v>
      </c>
    </row>
    <row r="10" spans="2:8" ht="58" customHeight="1">
      <c r="B10" s="11"/>
      <c r="C10" s="11"/>
      <c r="D10" s="11"/>
      <c r="E10" s="11"/>
      <c r="F10" s="11"/>
      <c r="G10" s="11"/>
      <c r="H10" s="11"/>
    </row>
    <row r="11" spans="2:8" ht="19.5" customHeight="1">
      <c r="B11" s="13">
        <f t="array" ref="B11:H11">JoursEtSemaines+DATE(AnnéeCalendrier,10,1)-WEEKDAY(DATE(AnnéeCalendrier,10,1),(DébutSemaine="LUNDI")+1)+29</f>
        <v>45222</v>
      </c>
      <c r="C11" s="13">
        <v>45223</v>
      </c>
      <c r="D11" s="13">
        <v>45224</v>
      </c>
      <c r="E11" s="13">
        <v>45225</v>
      </c>
      <c r="F11" s="13">
        <v>45226</v>
      </c>
      <c r="G11" s="13">
        <v>45227</v>
      </c>
      <c r="H11" s="13">
        <v>45228</v>
      </c>
    </row>
    <row r="12" spans="2:8" ht="58" customHeight="1"/>
    <row r="13" spans="2:8" ht="19.5" customHeight="1">
      <c r="B13" s="15">
        <f t="array" ref="B13:C13">JoursEtSemaines+DATE(AnnéeCalendrier,10,1)-WEEKDAY(DATE(AnnéeCalendrier,10,1),(DébutSemaine="LUNDI")+1)+36</f>
        <v>45229</v>
      </c>
      <c r="C13" s="15">
        <v>45230</v>
      </c>
      <c r="D13" s="16" t="s">
        <v>0</v>
      </c>
      <c r="E13" s="17"/>
      <c r="F13" s="17"/>
      <c r="G13" s="17"/>
      <c r="H13" s="17"/>
    </row>
    <row r="14" spans="2:8" ht="58" customHeight="1">
      <c r="B14" s="11"/>
      <c r="C14" s="11"/>
      <c r="D14" s="16"/>
      <c r="E14" s="17"/>
      <c r="F14" s="17"/>
      <c r="G14" s="17"/>
      <c r="H14" s="17"/>
    </row>
  </sheetData>
  <mergeCells count="3">
    <mergeCell ref="D13:D14"/>
    <mergeCell ref="E13:H14"/>
    <mergeCell ref="B1:D1"/>
  </mergeCells>
  <conditionalFormatting sqref="B11:H11 B13:C13">
    <cfRule type="expression" dxfId="5" priority="2">
      <formula>AND(DAY(B11)&gt;=1,DAY(B11)&lt;=15)</formula>
    </cfRule>
  </conditionalFormatting>
  <conditionalFormatting sqref="B3:G3">
    <cfRule type="expression" dxfId="4" priority="1">
      <formula>DAY(B3)&gt;8</formula>
    </cfRule>
  </conditionalFormatting>
  <dataValidations count="8">
    <dataValidation allowBlank="1" showInputMessage="1" showErrorMessage="1" prompt="Jour de la semaine défini automatiquement." sqref="C2:H2" xr:uid="{00000000-0002-0000-0900-000000000000}"/>
    <dataValidation allowBlank="1" showInputMessage="1" showErrorMessage="1" prompt="Cette ligne, ainsi que les lignes 5, 7, 9, 11 et 13, contiennent les jours civils de la semaine. Si cette cellule ne contient pas le numéro 1, c’est qu’il s’agit d’un jour du mois précédent. Entrez les notes dans la cellule E13" sqref="B3" xr:uid="{00000000-0002-0000-0900-000001000000}"/>
    <dataValidation allowBlank="1" showInputMessage="1" showErrorMessage="1" prompt="Calendrier du mois d’octobre" sqref="A1" xr:uid="{00000000-0002-0000-0900-000002000000}"/>
    <dataValidation allowBlank="1" showInputMessage="1" showErrorMessage="1" prompt="Entrez les Notes dans la cellule à droite" sqref="D13:D14" xr:uid="{00000000-0002-0000-0900-000003000000}"/>
    <dataValidation allowBlank="1" showInputMessage="1" showErrorMessage="1" prompt="Entrez les Notes dans cette cellule" sqref="E13:H14" xr:uid="{00000000-0002-0000-0900-000004000000}"/>
    <dataValidation allowBlank="1" showInputMessage="1" showErrorMessage="1" prompt="Cette ligne ainsi que les lignes 6, 8, 10, 12 et 14 sont des cellules destinées à la saisie de notes quotidiennes en rapport avec le jour civil figurant dans la cellule située au-dessus." sqref="B4" xr:uid="{00000000-0002-0000-0900-000005000000}"/>
    <dataValidation allowBlank="1" showInputMessage="1" showErrorMessage="1" prompt="L’année dans cette cellule est automatiquement mise à jour en fonction de l’année entrée dans la feuille de calcul Janvier. Le calendrier ci-dessous inclut les dates des mois précédent et suivant dans une teinte plus claire." sqref="B1:D1" xr:uid="{00000000-0002-0000-0900-000006000000}"/>
    <dataValidation allowBlank="1" showInputMessage="1" showErrorMessage="1" prompt="Cette ligne contient les noms des jours de la semaine pour ce calendrier. Cette cellule contient le jour de début de la semaine. Pour modifier ce jour-là, sélectionnez le nouveau jour dans la cellule K3 de la feuille de calcul Janvier." sqref="B2" xr:uid="{00000000-0002-0000-0900-000007000000}"/>
  </dataValidations>
  <printOptions horizontalCentered="1" verticalCentered="1"/>
  <pageMargins left="0.7" right="0.7" top="0.75" bottom="0.75" header="0.3" footer="0.3"/>
  <pageSetup paperSize="9" scale="86" orientation="landscape" r:id="rId1"/>
  <headerFooter differentFirst="1">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2" tint="-0.89999084444715716"/>
    <pageSetUpPr fitToPage="1"/>
  </sheetPr>
  <dimension ref="B1:H14"/>
  <sheetViews>
    <sheetView showGridLines="0" workbookViewId="0"/>
  </sheetViews>
  <sheetFormatPr defaultColWidth="8.7265625" defaultRowHeight="14.5"/>
  <cols>
    <col min="1" max="1" width="2.6328125" customWidth="1"/>
    <col min="2" max="2" width="18.26953125" customWidth="1"/>
    <col min="3" max="8" width="17.6328125" customWidth="1"/>
    <col min="9" max="9" width="2.6328125" customWidth="1"/>
  </cols>
  <sheetData>
    <row r="1" spans="2:8" ht="60" customHeight="1">
      <c r="B1" s="20" t="str">
        <f>"Novembre "&amp;AnnéeCalendrier</f>
        <v>Novembre 2023</v>
      </c>
      <c r="C1" s="20"/>
      <c r="D1" s="20"/>
      <c r="E1" s="3"/>
      <c r="F1" s="3"/>
      <c r="G1" s="3"/>
      <c r="H1" s="4"/>
    </row>
    <row r="2" spans="2:8" ht="21.75" customHeight="1" thickBot="1">
      <c r="B2" s="8" t="str">
        <f>IF(DébutSemaine="DIMANCHE", "DIMANCHE","LUNDI")</f>
        <v>LUNDI</v>
      </c>
      <c r="C2" s="8" t="str">
        <f t="shared" ref="C2:H2" si="0">UPPER(TEXT(C3,"jjjj"))</f>
        <v>MARDI</v>
      </c>
      <c r="D2" s="8" t="str">
        <f t="shared" si="0"/>
        <v>MERCREDI</v>
      </c>
      <c r="E2" s="8" t="str">
        <f t="shared" si="0"/>
        <v>JEUDI</v>
      </c>
      <c r="F2" s="8" t="str">
        <f t="shared" si="0"/>
        <v>VENDREDI</v>
      </c>
      <c r="G2" s="8" t="str">
        <f t="shared" si="0"/>
        <v>SAMEDI</v>
      </c>
      <c r="H2" s="8" t="str">
        <f t="shared" si="0"/>
        <v>DIMANCHE</v>
      </c>
    </row>
    <row r="3" spans="2:8" ht="19.5" customHeight="1">
      <c r="B3" s="13">
        <f t="array" ref="B3:H3">JoursEtSemaines+DATE(AnnéeCalendrier,11,1)-WEEKDAY(DATE(AnnéeCalendrier,11,1),(DébutSemaine="LUNDI")+1)+1</f>
        <v>45229</v>
      </c>
      <c r="C3" s="13">
        <v>45230</v>
      </c>
      <c r="D3" s="13">
        <v>45231</v>
      </c>
      <c r="E3" s="13">
        <v>45232</v>
      </c>
      <c r="F3" s="13">
        <v>45233</v>
      </c>
      <c r="G3" s="13">
        <v>45234</v>
      </c>
      <c r="H3" s="13">
        <v>45235</v>
      </c>
    </row>
    <row r="4" spans="2:8" ht="58" customHeight="1"/>
    <row r="5" spans="2:8" ht="19.5" customHeight="1">
      <c r="B5" s="15">
        <f t="array" ref="B5:H5">JoursEtSemaines+DATE(AnnéeCalendrier,11,1)-WEEKDAY(DATE(AnnéeCalendrier,11,1),(DébutSemaine="LUNDI")+1)+8</f>
        <v>45236</v>
      </c>
      <c r="C5" s="15">
        <v>45237</v>
      </c>
      <c r="D5" s="15">
        <v>45238</v>
      </c>
      <c r="E5" s="15">
        <v>45239</v>
      </c>
      <c r="F5" s="15">
        <v>45240</v>
      </c>
      <c r="G5" s="15">
        <v>45241</v>
      </c>
      <c r="H5" s="15">
        <v>45242</v>
      </c>
    </row>
    <row r="6" spans="2:8" ht="58" customHeight="1">
      <c r="B6" s="11"/>
      <c r="C6" s="11"/>
      <c r="D6" s="11"/>
      <c r="E6" s="11"/>
      <c r="F6" s="11"/>
      <c r="G6" s="11"/>
      <c r="H6" s="11"/>
    </row>
    <row r="7" spans="2:8" ht="19.5" customHeight="1">
      <c r="B7" s="13">
        <f t="array" ref="B7:H7">JoursEtSemaines+DATE(AnnéeCalendrier,11,1)-WEEKDAY(DATE(AnnéeCalendrier,11,1),(DébutSemaine="LUNDI")+1)+15</f>
        <v>45243</v>
      </c>
      <c r="C7" s="13">
        <v>45244</v>
      </c>
      <c r="D7" s="13">
        <v>45245</v>
      </c>
      <c r="E7" s="13">
        <v>45246</v>
      </c>
      <c r="F7" s="13">
        <v>45247</v>
      </c>
      <c r="G7" s="13">
        <v>45248</v>
      </c>
      <c r="H7" s="13">
        <v>45249</v>
      </c>
    </row>
    <row r="8" spans="2:8" ht="58" customHeight="1"/>
    <row r="9" spans="2:8" ht="19.5" customHeight="1">
      <c r="B9" s="15">
        <f t="array" ref="B9:H9">JoursEtSemaines+DATE(AnnéeCalendrier,11,1)-WEEKDAY(DATE(AnnéeCalendrier,11,1),(DébutSemaine="LUNDI")+1)+22</f>
        <v>45250</v>
      </c>
      <c r="C9" s="15">
        <v>45251</v>
      </c>
      <c r="D9" s="15">
        <v>45252</v>
      </c>
      <c r="E9" s="15">
        <v>45253</v>
      </c>
      <c r="F9" s="15">
        <v>45254</v>
      </c>
      <c r="G9" s="15">
        <v>45255</v>
      </c>
      <c r="H9" s="15">
        <v>45256</v>
      </c>
    </row>
    <row r="10" spans="2:8" ht="58" customHeight="1">
      <c r="B10" s="11"/>
      <c r="C10" s="11"/>
      <c r="D10" s="11"/>
      <c r="E10" s="11"/>
      <c r="F10" s="11"/>
      <c r="G10" s="11"/>
      <c r="H10" s="11"/>
    </row>
    <row r="11" spans="2:8" ht="19.5" customHeight="1">
      <c r="B11" s="13">
        <f t="array" ref="B11:H11">JoursEtSemaines+DATE(AnnéeCalendrier,11,1)-WEEKDAY(DATE(AnnéeCalendrier,11,1),(DébutSemaine="LUNDI")+1)+29</f>
        <v>45257</v>
      </c>
      <c r="C11" s="13">
        <v>45258</v>
      </c>
      <c r="D11" s="13">
        <v>45259</v>
      </c>
      <c r="E11" s="13">
        <v>45260</v>
      </c>
      <c r="F11" s="13">
        <v>45261</v>
      </c>
      <c r="G11" s="13">
        <v>45262</v>
      </c>
      <c r="H11" s="13">
        <v>45263</v>
      </c>
    </row>
    <row r="12" spans="2:8" ht="58" customHeight="1"/>
    <row r="13" spans="2:8" ht="19.5" customHeight="1">
      <c r="B13" s="15">
        <f t="array" ref="B13:C13">JoursEtSemaines+DATE(AnnéeCalendrier,11,1)-WEEKDAY(DATE(AnnéeCalendrier,11,1),(DébutSemaine="LUNDI")+1)+36</f>
        <v>45264</v>
      </c>
      <c r="C13" s="15">
        <v>45265</v>
      </c>
      <c r="D13" s="16" t="s">
        <v>0</v>
      </c>
      <c r="E13" s="17"/>
      <c r="F13" s="17"/>
      <c r="G13" s="17"/>
      <c r="H13" s="17"/>
    </row>
    <row r="14" spans="2:8" ht="58" customHeight="1">
      <c r="B14" s="11"/>
      <c r="C14" s="11"/>
      <c r="D14" s="16"/>
      <c r="E14" s="17"/>
      <c r="F14" s="17"/>
      <c r="G14" s="17"/>
      <c r="H14" s="17"/>
    </row>
  </sheetData>
  <mergeCells count="3">
    <mergeCell ref="D13:D14"/>
    <mergeCell ref="E13:H14"/>
    <mergeCell ref="B1:D1"/>
  </mergeCells>
  <conditionalFormatting sqref="B11:H11 B13:C13">
    <cfRule type="expression" dxfId="3" priority="2">
      <formula>AND(DAY(B11)&gt;=1,DAY(B11)&lt;=15)</formula>
    </cfRule>
  </conditionalFormatting>
  <conditionalFormatting sqref="B3:G3">
    <cfRule type="expression" dxfId="2" priority="1">
      <formula>DAY(B3)&gt;8</formula>
    </cfRule>
  </conditionalFormatting>
  <dataValidations count="8">
    <dataValidation allowBlank="1" showInputMessage="1" showErrorMessage="1" prompt="Jour de la semaine défini automatiquement." sqref="C2:H2" xr:uid="{00000000-0002-0000-0A00-000000000000}"/>
    <dataValidation allowBlank="1" showInputMessage="1" showErrorMessage="1" prompt="Cette ligne, ainsi que les lignes 5, 7, 9, 11 et 13, contiennent les jours civils de la semaine. Si cette cellule ne contient pas le numéro 1, c’est qu’il s’agit d’un jour du mois précédent. Entrez les notes dans la cellule E13" sqref="B3" xr:uid="{00000000-0002-0000-0A00-000001000000}"/>
    <dataValidation allowBlank="1" showInputMessage="1" showErrorMessage="1" prompt="Calendrier du mois de novembre" sqref="A1" xr:uid="{00000000-0002-0000-0A00-000002000000}"/>
    <dataValidation allowBlank="1" showInputMessage="1" showErrorMessage="1" prompt="Entrez les Notes dans la cellule à droite" sqref="D13:D14" xr:uid="{00000000-0002-0000-0A00-000003000000}"/>
    <dataValidation allowBlank="1" showInputMessage="1" showErrorMessage="1" prompt="Entrez les Notes dans cette cellule" sqref="E13:H14" xr:uid="{00000000-0002-0000-0A00-000004000000}"/>
    <dataValidation allowBlank="1" showInputMessage="1" showErrorMessage="1" prompt="Cette ligne ainsi que les lignes 6, 8, 10, 12 et 14 sont des cellules destinées à la saisie de notes quotidiennes en rapport avec le jour civil figurant dans la cellule située au-dessus." sqref="B4" xr:uid="{00000000-0002-0000-0A00-000005000000}"/>
    <dataValidation allowBlank="1" showInputMessage="1" showErrorMessage="1" prompt="L’année dans cette cellule est automatiquement mise à jour en fonction de l’année entrée dans la feuille de calcul Janvier. Le calendrier ci-dessous inclut les dates des mois précédent et suivant dans une teinte plus claire." sqref="B1:D1" xr:uid="{00000000-0002-0000-0A00-000006000000}"/>
    <dataValidation allowBlank="1" showInputMessage="1" showErrorMessage="1" prompt="Cette ligne contient les noms des jours de la semaine pour ce calendrier. Cette cellule contient le jour de début de la semaine. Pour modifier ce jour-là, sélectionnez le nouveau jour dans la cellule K3 de la feuille de calcul Janvier." sqref="B2" xr:uid="{00000000-0002-0000-0A00-000007000000}"/>
  </dataValidations>
  <printOptions horizontalCentered="1" verticalCentered="1"/>
  <pageMargins left="0.7" right="0.7" top="0.75" bottom="0.75" header="0.3" footer="0.3"/>
  <pageSetup paperSize="9" scale="86" orientation="landscape" r:id="rId1"/>
  <headerFooter differentFirst="1">
    <oddFooter>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1" tint="4.9989318521683403E-2"/>
    <pageSetUpPr fitToPage="1"/>
  </sheetPr>
  <dimension ref="B1:H14"/>
  <sheetViews>
    <sheetView showGridLines="0" workbookViewId="0"/>
  </sheetViews>
  <sheetFormatPr defaultColWidth="8.7265625" defaultRowHeight="14.5"/>
  <cols>
    <col min="1" max="1" width="2.6328125" customWidth="1"/>
    <col min="2" max="2" width="18.26953125" customWidth="1"/>
    <col min="3" max="8" width="17.6328125" customWidth="1"/>
    <col min="9" max="9" width="2.6328125" customWidth="1"/>
  </cols>
  <sheetData>
    <row r="1" spans="2:8" ht="60" customHeight="1">
      <c r="B1" s="20" t="str">
        <f>"Décembre "&amp;AnnéeCalendrier</f>
        <v>Décembre 2023</v>
      </c>
      <c r="C1" s="20"/>
      <c r="D1" s="20"/>
      <c r="E1" s="3"/>
      <c r="F1" s="3"/>
      <c r="G1" s="3"/>
      <c r="H1" s="4"/>
    </row>
    <row r="2" spans="2:8" ht="21.75" customHeight="1" thickBot="1">
      <c r="B2" s="8" t="str">
        <f>IF(DébutSemaine="DIMANCHE", "DIMANCHE","LUNDI")</f>
        <v>LUNDI</v>
      </c>
      <c r="C2" s="8" t="str">
        <f t="shared" ref="C2:H2" si="0">UPPER(TEXT(C3,"jjjj"))</f>
        <v>MARDI</v>
      </c>
      <c r="D2" s="8" t="str">
        <f t="shared" si="0"/>
        <v>MERCREDI</v>
      </c>
      <c r="E2" s="8" t="str">
        <f t="shared" si="0"/>
        <v>JEUDI</v>
      </c>
      <c r="F2" s="8" t="str">
        <f t="shared" si="0"/>
        <v>VENDREDI</v>
      </c>
      <c r="G2" s="8" t="str">
        <f t="shared" si="0"/>
        <v>SAMEDI</v>
      </c>
      <c r="H2" s="8" t="str">
        <f t="shared" si="0"/>
        <v>DIMANCHE</v>
      </c>
    </row>
    <row r="3" spans="2:8" ht="19.5" customHeight="1">
      <c r="B3" s="13">
        <f t="array" ref="B3:H3">JoursEtSemaines+DATE(AnnéeCalendrier,12,1)-WEEKDAY(DATE(AnnéeCalendrier,12,1),(DébutSemaine="LUNDI")+1)+1</f>
        <v>45257</v>
      </c>
      <c r="C3" s="13">
        <v>45258</v>
      </c>
      <c r="D3" s="13">
        <v>45259</v>
      </c>
      <c r="E3" s="13">
        <v>45260</v>
      </c>
      <c r="F3" s="13">
        <v>45261</v>
      </c>
      <c r="G3" s="13">
        <v>45262</v>
      </c>
      <c r="H3" s="13">
        <v>45263</v>
      </c>
    </row>
    <row r="4" spans="2:8" ht="58" customHeight="1"/>
    <row r="5" spans="2:8" ht="19.5" customHeight="1">
      <c r="B5" s="15">
        <f t="array" ref="B5:H5">JoursEtSemaines+DATE(AnnéeCalendrier,12,1)-WEEKDAY(DATE(AnnéeCalendrier,12,1),(DébutSemaine="LUNDI")+1)+8</f>
        <v>45264</v>
      </c>
      <c r="C5" s="15">
        <v>45265</v>
      </c>
      <c r="D5" s="15">
        <v>45266</v>
      </c>
      <c r="E5" s="15">
        <v>45267</v>
      </c>
      <c r="F5" s="15">
        <v>45268</v>
      </c>
      <c r="G5" s="15">
        <v>45269</v>
      </c>
      <c r="H5" s="15">
        <v>45270</v>
      </c>
    </row>
    <row r="6" spans="2:8" ht="58" customHeight="1">
      <c r="B6" s="11"/>
      <c r="C6" s="11"/>
      <c r="D6" s="11"/>
      <c r="E6" s="11"/>
      <c r="F6" s="11"/>
      <c r="G6" s="11"/>
      <c r="H6" s="11"/>
    </row>
    <row r="7" spans="2:8" ht="19.5" customHeight="1">
      <c r="B7" s="13">
        <f t="array" ref="B7:H7">JoursEtSemaines+DATE(AnnéeCalendrier,12,1)-WEEKDAY(DATE(AnnéeCalendrier,12,1),(DébutSemaine="LUNDI")+1)+15</f>
        <v>45271</v>
      </c>
      <c r="C7" s="13">
        <v>45272</v>
      </c>
      <c r="D7" s="13">
        <v>45273</v>
      </c>
      <c r="E7" s="13">
        <v>45274</v>
      </c>
      <c r="F7" s="13">
        <v>45275</v>
      </c>
      <c r="G7" s="13">
        <v>45276</v>
      </c>
      <c r="H7" s="13">
        <v>45277</v>
      </c>
    </row>
    <row r="8" spans="2:8" ht="58" customHeight="1"/>
    <row r="9" spans="2:8" ht="19.5" customHeight="1">
      <c r="B9" s="15">
        <f t="array" ref="B9:H9">JoursEtSemaines+DATE(AnnéeCalendrier,12,1)-WEEKDAY(DATE(AnnéeCalendrier,12,1),(DébutSemaine="LUNDI")+1)+22</f>
        <v>45278</v>
      </c>
      <c r="C9" s="15">
        <v>45279</v>
      </c>
      <c r="D9" s="15">
        <v>45280</v>
      </c>
      <c r="E9" s="15">
        <v>45281</v>
      </c>
      <c r="F9" s="15">
        <v>45282</v>
      </c>
      <c r="G9" s="15">
        <v>45283</v>
      </c>
      <c r="H9" s="15">
        <v>45284</v>
      </c>
    </row>
    <row r="10" spans="2:8" ht="58" customHeight="1">
      <c r="B10" s="11"/>
      <c r="C10" s="11"/>
      <c r="D10" s="11"/>
      <c r="E10" s="11"/>
      <c r="F10" s="11"/>
      <c r="G10" s="11"/>
      <c r="H10" s="11"/>
    </row>
    <row r="11" spans="2:8" ht="19.5" customHeight="1">
      <c r="B11" s="13">
        <f t="array" ref="B11:H11">JoursEtSemaines+DATE(AnnéeCalendrier,12,1)-WEEKDAY(DATE(AnnéeCalendrier,12,1),(DébutSemaine="LUNDI")+1)+29</f>
        <v>45285</v>
      </c>
      <c r="C11" s="13">
        <v>45286</v>
      </c>
      <c r="D11" s="13">
        <v>45287</v>
      </c>
      <c r="E11" s="13">
        <v>45288</v>
      </c>
      <c r="F11" s="13">
        <v>45289</v>
      </c>
      <c r="G11" s="13">
        <v>45290</v>
      </c>
      <c r="H11" s="13">
        <v>45291</v>
      </c>
    </row>
    <row r="12" spans="2:8" ht="58" customHeight="1"/>
    <row r="13" spans="2:8" ht="19.5" customHeight="1">
      <c r="B13" s="15">
        <f t="array" ref="B13:C13">JoursEtSemaines+DATE(AnnéeCalendrier,12,1)-WEEKDAY(DATE(AnnéeCalendrier,12,1),(DébutSemaine="LUNDI")+1)+36</f>
        <v>45292</v>
      </c>
      <c r="C13" s="15">
        <v>45293</v>
      </c>
      <c r="D13" s="16" t="s">
        <v>0</v>
      </c>
      <c r="E13" s="17"/>
      <c r="F13" s="17"/>
      <c r="G13" s="17"/>
      <c r="H13" s="17"/>
    </row>
    <row r="14" spans="2:8" ht="58" customHeight="1">
      <c r="B14" s="11"/>
      <c r="C14" s="11"/>
      <c r="D14" s="16"/>
      <c r="E14" s="17"/>
      <c r="F14" s="17"/>
      <c r="G14" s="17"/>
      <c r="H14" s="17"/>
    </row>
  </sheetData>
  <mergeCells count="3">
    <mergeCell ref="D13:D14"/>
    <mergeCell ref="E13:H14"/>
    <mergeCell ref="B1:D1"/>
  </mergeCells>
  <conditionalFormatting sqref="B11:H11 B13:C13">
    <cfRule type="expression" dxfId="1" priority="2">
      <formula>AND(DAY(B11)&gt;=1,DAY(B11)&lt;=15)</formula>
    </cfRule>
  </conditionalFormatting>
  <conditionalFormatting sqref="B3:G3">
    <cfRule type="expression" dxfId="0" priority="1">
      <formula>DAY(B3)&gt;8</formula>
    </cfRule>
  </conditionalFormatting>
  <dataValidations count="8">
    <dataValidation allowBlank="1" showInputMessage="1" showErrorMessage="1" prompt="Jour de la semaine défini automatiquement." sqref="C2:H2" xr:uid="{00000000-0002-0000-0B00-000000000000}"/>
    <dataValidation allowBlank="1" showInputMessage="1" showErrorMessage="1" prompt="Cette ligne, ainsi que les lignes 5, 7, 9, 11 et 13, contiennent les jours civils de la semaine. Si cette cellule ne contient pas le numéro 1, c’est qu’il s’agit d’un jour du mois précédent. Entrez les notes dans la cellule E13" sqref="B3" xr:uid="{00000000-0002-0000-0B00-000001000000}"/>
    <dataValidation allowBlank="1" showInputMessage="1" showErrorMessage="1" prompt="Calendrier du mois de décembre" sqref="A1" xr:uid="{00000000-0002-0000-0B00-000002000000}"/>
    <dataValidation allowBlank="1" showInputMessage="1" showErrorMessage="1" prompt="Entrez les Notes dans la cellule à droite" sqref="D13:D14" xr:uid="{00000000-0002-0000-0B00-000003000000}"/>
    <dataValidation allowBlank="1" showInputMessage="1" showErrorMessage="1" prompt="Entrez les Notes dans cette cellule" sqref="E13:H14" xr:uid="{00000000-0002-0000-0B00-000004000000}"/>
    <dataValidation allowBlank="1" showInputMessage="1" showErrorMessage="1" prompt="Cette ligne ainsi que les lignes 6, 8, 10, 12 et 14 sont des cellules destinées à la saisie de notes quotidiennes en rapport avec le jour civil figurant dans la cellule située au-dessus." sqref="B4" xr:uid="{00000000-0002-0000-0B00-000005000000}"/>
    <dataValidation allowBlank="1" showInputMessage="1" showErrorMessage="1" prompt="L’année dans cette cellule est automatiquement mise à jour en fonction de l’année entrée dans la feuille de calcul Janvier. Le calendrier ci-dessous inclut les dates des mois précédent et suivant dans une teinte plus claire." sqref="B1:D1" xr:uid="{00000000-0002-0000-0B00-000006000000}"/>
    <dataValidation allowBlank="1" showInputMessage="1" showErrorMessage="1" prompt="Cette ligne contient les noms des jours de la semaine pour ce calendrier. Cette cellule contient le jour de début de la semaine. Pour modifier ce jour-là, sélectionnez le nouveau jour dans la cellule K3 de la feuille de calcul Janvier." sqref="B2" xr:uid="{00000000-0002-0000-0B00-000007000000}"/>
  </dataValidations>
  <printOptions horizontalCentered="1" verticalCentered="1"/>
  <pageMargins left="0.7" right="0.7" top="0.75" bottom="0.75" header="0.3" footer="0.3"/>
  <pageSetup paperSize="9" scale="86" orientation="landscape" r:id="rId1"/>
  <headerFooter differentFirst="1">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249977111117893"/>
    <pageSetUpPr fitToPage="1"/>
  </sheetPr>
  <dimension ref="A1:H14"/>
  <sheetViews>
    <sheetView showGridLines="0" workbookViewId="0"/>
  </sheetViews>
  <sheetFormatPr defaultColWidth="8.7265625" defaultRowHeight="14.5"/>
  <cols>
    <col min="1" max="1" width="2.6328125" customWidth="1"/>
    <col min="2" max="2" width="18.26953125" customWidth="1"/>
    <col min="3" max="8" width="17.6328125" customWidth="1"/>
    <col min="9" max="9" width="2.6328125" customWidth="1"/>
    <col min="10" max="10" width="12" customWidth="1"/>
  </cols>
  <sheetData>
    <row r="1" spans="1:8" s="1" customFormat="1" ht="60" customHeight="1">
      <c r="A1"/>
      <c r="B1" s="20" t="str">
        <f>"Février "&amp;AnnéeCalendrier</f>
        <v>Février 2023</v>
      </c>
      <c r="C1" s="20"/>
      <c r="D1" s="20"/>
      <c r="E1" s="3"/>
      <c r="F1" s="3"/>
      <c r="G1" s="3"/>
      <c r="H1" s="4"/>
    </row>
    <row r="2" spans="1:8" s="2" customFormat="1" ht="21.75" customHeight="1" thickBot="1">
      <c r="A2"/>
      <c r="B2" s="8" t="str">
        <f>IF(DébutSemaine="DIMANCHE", "DIMANCHE","LUNDI")</f>
        <v>LUNDI</v>
      </c>
      <c r="C2" s="8" t="str">
        <f t="shared" ref="C2:H2" si="0">UPPER(TEXT(C3,"jjjj"))</f>
        <v>MARDI</v>
      </c>
      <c r="D2" s="8" t="str">
        <f t="shared" si="0"/>
        <v>MERCREDI</v>
      </c>
      <c r="E2" s="8" t="str">
        <f t="shared" si="0"/>
        <v>JEUDI</v>
      </c>
      <c r="F2" s="8" t="str">
        <f t="shared" si="0"/>
        <v>VENDREDI</v>
      </c>
      <c r="G2" s="8" t="str">
        <f t="shared" si="0"/>
        <v>SAMEDI</v>
      </c>
      <c r="H2" s="8" t="str">
        <f t="shared" si="0"/>
        <v>DIMANCHE</v>
      </c>
    </row>
    <row r="3" spans="1:8" s="5" customFormat="1" ht="19.5" customHeight="1">
      <c r="A3"/>
      <c r="B3" s="13">
        <f t="array" ref="B3:H3">JoursEtSemaines+DATE(AnnéeCalendrier,2,1)-WEEKDAY(DATE(AnnéeCalendrier,2,1),(DébutSemaine="LUNDI")+1)+1</f>
        <v>44956</v>
      </c>
      <c r="C3" s="13">
        <v>44957</v>
      </c>
      <c r="D3" s="13">
        <v>44958</v>
      </c>
      <c r="E3" s="13">
        <v>44959</v>
      </c>
      <c r="F3" s="13">
        <v>44960</v>
      </c>
      <c r="G3" s="13">
        <v>44961</v>
      </c>
      <c r="H3" s="13">
        <v>44962</v>
      </c>
    </row>
    <row r="4" spans="1:8" ht="58" customHeight="1"/>
    <row r="5" spans="1:8" s="5" customFormat="1" ht="19.5" customHeight="1">
      <c r="A5"/>
      <c r="B5" s="15">
        <f t="array" ref="B5:H5">JoursEtSemaines+DATE(AnnéeCalendrier,2,1)-WEEKDAY(DATE(AnnéeCalendrier,2,1),(DébutSemaine="LUNDI")+1)+8</f>
        <v>44963</v>
      </c>
      <c r="C5" s="15">
        <v>44964</v>
      </c>
      <c r="D5" s="15">
        <v>44965</v>
      </c>
      <c r="E5" s="15">
        <v>44966</v>
      </c>
      <c r="F5" s="15">
        <v>44967</v>
      </c>
      <c r="G5" s="15">
        <v>44968</v>
      </c>
      <c r="H5" s="15">
        <v>44969</v>
      </c>
    </row>
    <row r="6" spans="1:8" ht="58" customHeight="1">
      <c r="B6" s="11"/>
      <c r="C6" s="11"/>
      <c r="D6" s="11"/>
      <c r="E6" s="11"/>
      <c r="F6" s="11"/>
      <c r="G6" s="11"/>
      <c r="H6" s="11"/>
    </row>
    <row r="7" spans="1:8" s="5" customFormat="1" ht="19.5" customHeight="1">
      <c r="A7"/>
      <c r="B7" s="13">
        <f t="array" ref="B7:H7">JoursEtSemaines+DATE(AnnéeCalendrier,2,1)-WEEKDAY(DATE(AnnéeCalendrier,2,1),(DébutSemaine="LUNDI")+1)+15</f>
        <v>44970</v>
      </c>
      <c r="C7" s="13">
        <v>44971</v>
      </c>
      <c r="D7" s="13">
        <v>44972</v>
      </c>
      <c r="E7" s="13">
        <v>44973</v>
      </c>
      <c r="F7" s="13">
        <v>44974</v>
      </c>
      <c r="G7" s="13">
        <v>44975</v>
      </c>
      <c r="H7" s="13">
        <v>44976</v>
      </c>
    </row>
    <row r="8" spans="1:8" ht="58" customHeight="1"/>
    <row r="9" spans="1:8" s="5" customFormat="1" ht="19.5" customHeight="1">
      <c r="A9"/>
      <c r="B9" s="15">
        <f t="array" ref="B9:H9">JoursEtSemaines+DATE(AnnéeCalendrier,2,1)-WEEKDAY(DATE(AnnéeCalendrier,2,1),(DébutSemaine="LUNDI")+1)+22</f>
        <v>44977</v>
      </c>
      <c r="C9" s="15">
        <v>44978</v>
      </c>
      <c r="D9" s="15">
        <v>44979</v>
      </c>
      <c r="E9" s="15">
        <v>44980</v>
      </c>
      <c r="F9" s="15">
        <v>44981</v>
      </c>
      <c r="G9" s="15">
        <v>44982</v>
      </c>
      <c r="H9" s="15">
        <v>44983</v>
      </c>
    </row>
    <row r="10" spans="1:8" ht="58" customHeight="1">
      <c r="B10" s="11"/>
      <c r="C10" s="11"/>
      <c r="D10" s="11"/>
      <c r="E10" s="11"/>
      <c r="F10" s="11"/>
      <c r="G10" s="11"/>
      <c r="H10" s="11"/>
    </row>
    <row r="11" spans="1:8" s="5" customFormat="1" ht="19.5" customHeight="1">
      <c r="A11"/>
      <c r="B11" s="13">
        <f t="array" ref="B11:H11">JoursEtSemaines+DATE(AnnéeCalendrier,2,1)-WEEKDAY(DATE(AnnéeCalendrier,2,1),(DébutSemaine="LUNDI")+1)+29</f>
        <v>44984</v>
      </c>
      <c r="C11" s="13">
        <v>44985</v>
      </c>
      <c r="D11" s="13">
        <v>44986</v>
      </c>
      <c r="E11" s="13">
        <v>44987</v>
      </c>
      <c r="F11" s="13">
        <v>44988</v>
      </c>
      <c r="G11" s="13">
        <v>44989</v>
      </c>
      <c r="H11" s="13">
        <v>44990</v>
      </c>
    </row>
    <row r="12" spans="1:8" ht="58" customHeight="1"/>
    <row r="13" spans="1:8" s="5" customFormat="1" ht="19.5" customHeight="1">
      <c r="A13"/>
      <c r="B13" s="15">
        <f t="array" ref="B13:C13">JoursEtSemaines+DATE(AnnéeCalendrier,2,1)-WEEKDAY(DATE(AnnéeCalendrier,2,1),(DébutSemaine="LUNDI")+1)+36</f>
        <v>44991</v>
      </c>
      <c r="C13" s="15">
        <v>44992</v>
      </c>
      <c r="D13" s="16" t="s">
        <v>0</v>
      </c>
      <c r="E13" s="17"/>
      <c r="F13" s="17"/>
      <c r="G13" s="17"/>
      <c r="H13" s="17"/>
    </row>
    <row r="14" spans="1:8" ht="58" customHeight="1">
      <c r="B14" s="11"/>
      <c r="C14" s="11"/>
      <c r="D14" s="16"/>
      <c r="E14" s="17"/>
      <c r="F14" s="17"/>
      <c r="G14" s="17"/>
      <c r="H14" s="17"/>
    </row>
  </sheetData>
  <mergeCells count="3">
    <mergeCell ref="D13:D14"/>
    <mergeCell ref="E13:H14"/>
    <mergeCell ref="B1:D1"/>
  </mergeCells>
  <conditionalFormatting sqref="B11:H11 B13:C13">
    <cfRule type="expression" dxfId="21" priority="2">
      <formula>AND(DAY(B11)&gt;=1,DAY(B11)&lt;=15)</formula>
    </cfRule>
  </conditionalFormatting>
  <conditionalFormatting sqref="B3:G3">
    <cfRule type="expression" dxfId="20" priority="1">
      <formula>DAY(B3)&gt;8</formula>
    </cfRule>
  </conditionalFormatting>
  <dataValidations count="8">
    <dataValidation allowBlank="1" showInputMessage="1" showErrorMessage="1" prompt="Jour de la semaine défini automatiquement." sqref="C2:H2" xr:uid="{00000000-0002-0000-0100-000000000000}"/>
    <dataValidation allowBlank="1" showInputMessage="1" showErrorMessage="1" prompt="L’année dans cette cellule est automatiquement mise à jour en fonction de l’année entrée dans la feuille de calcul Janvier. Le calendrier ci-dessous inclut les dates des mois précédent et suivant dans une teinte plus claire." sqref="B1:D1" xr:uid="{00000000-0002-0000-0100-000001000000}"/>
    <dataValidation allowBlank="1" showInputMessage="1" showErrorMessage="1" prompt="Cette ligne, ainsi que les lignes 5, 7, 9, 11 et 13, contiennent les jours civils de la semaine. Si cette cellule ne contient pas le numéro 1, c’est qu’il s’agit d’un jour du mois précédent. Entrez les notes dans la cellule E13" sqref="B3" xr:uid="{00000000-0002-0000-0100-000002000000}"/>
    <dataValidation allowBlank="1" showInputMessage="1" showErrorMessage="1" prompt="Cette ligne contient les noms des jours de la semaine pour ce calendrier. Cette cellule contient le jour de début de la semaine. Pour modifier ce jour-là, sélectionnez le nouveau jour dans la cellule K3 de la feuille de calcul Janvier." sqref="B2" xr:uid="{00000000-0002-0000-0100-000003000000}"/>
    <dataValidation allowBlank="1" showInputMessage="1" showErrorMessage="1" prompt="Calendrier du mois de février" sqref="A1" xr:uid="{00000000-0002-0000-0100-000004000000}"/>
    <dataValidation allowBlank="1" showInputMessage="1" showErrorMessage="1" prompt="Entrez les Notes dans la cellule à droite" sqref="D13:D14" xr:uid="{00000000-0002-0000-0100-000005000000}"/>
    <dataValidation allowBlank="1" showInputMessage="1" showErrorMessage="1" prompt="Entrez les Notes dans cette cellule" sqref="E13:H14" xr:uid="{00000000-0002-0000-0100-000006000000}"/>
    <dataValidation allowBlank="1" showInputMessage="1" showErrorMessage="1" prompt="Cette ligne ainsi que les lignes 6, 8, 10, 12 et 14 sont des cellules destinées à la saisie de notes quotidiennes en rapport avec le jour civil figurant dans la cellule située au-dessus." sqref="B4" xr:uid="{00000000-0002-0000-0100-000007000000}"/>
  </dataValidations>
  <printOptions horizontalCentered="1" verticalCentered="1"/>
  <pageMargins left="0.7" right="0.7" top="0.75" bottom="0.75" header="0.3" footer="0.3"/>
  <pageSetup paperSize="9" scale="86" orientation="landscape" r:id="rId1"/>
  <headerFooter differentFirst="1">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pageSetUpPr fitToPage="1"/>
  </sheetPr>
  <dimension ref="B1:H14"/>
  <sheetViews>
    <sheetView showGridLines="0" workbookViewId="0"/>
  </sheetViews>
  <sheetFormatPr defaultColWidth="8.7265625" defaultRowHeight="14.5"/>
  <cols>
    <col min="1" max="1" width="2.6328125" customWidth="1"/>
    <col min="2" max="2" width="18.26953125" customWidth="1"/>
    <col min="3" max="8" width="17.6328125" customWidth="1"/>
    <col min="9" max="9" width="2.6328125" customWidth="1"/>
    <col min="10" max="10" width="12" customWidth="1"/>
  </cols>
  <sheetData>
    <row r="1" spans="2:8" ht="60" customHeight="1">
      <c r="B1" s="20" t="str">
        <f>"Mars "&amp;AnnéeCalendrier</f>
        <v>Mars 2023</v>
      </c>
      <c r="C1" s="20"/>
      <c r="D1" s="20"/>
      <c r="E1" s="3"/>
      <c r="F1" s="3"/>
      <c r="G1" s="3"/>
      <c r="H1" s="4"/>
    </row>
    <row r="2" spans="2:8" ht="21.75" customHeight="1" thickBot="1">
      <c r="B2" s="8" t="str">
        <f>IF(DébutSemaine="DIMANCHE", "DIMANCHE","LUNDI")</f>
        <v>LUNDI</v>
      </c>
      <c r="C2" s="8" t="str">
        <f t="shared" ref="C2:H2" si="0">UPPER(TEXT(C3,"jjjj"))</f>
        <v>MARDI</v>
      </c>
      <c r="D2" s="8" t="str">
        <f t="shared" si="0"/>
        <v>MERCREDI</v>
      </c>
      <c r="E2" s="8" t="str">
        <f t="shared" si="0"/>
        <v>JEUDI</v>
      </c>
      <c r="F2" s="8" t="str">
        <f t="shared" si="0"/>
        <v>VENDREDI</v>
      </c>
      <c r="G2" s="8" t="str">
        <f t="shared" si="0"/>
        <v>SAMEDI</v>
      </c>
      <c r="H2" s="8" t="str">
        <f t="shared" si="0"/>
        <v>DIMANCHE</v>
      </c>
    </row>
    <row r="3" spans="2:8" ht="19.5" customHeight="1">
      <c r="B3" s="13">
        <f t="array" ref="B3:H3">JoursEtSemaines+DATE(AnnéeCalendrier,3,1)-WEEKDAY(DATE(AnnéeCalendrier,3,1),(DébutSemaine="LUNDI")+1)+1</f>
        <v>44984</v>
      </c>
      <c r="C3" s="13">
        <v>44985</v>
      </c>
      <c r="D3" s="13">
        <v>44986</v>
      </c>
      <c r="E3" s="13">
        <v>44987</v>
      </c>
      <c r="F3" s="13">
        <v>44988</v>
      </c>
      <c r="G3" s="13">
        <v>44989</v>
      </c>
      <c r="H3" s="13">
        <v>44990</v>
      </c>
    </row>
    <row r="4" spans="2:8" ht="58" customHeight="1"/>
    <row r="5" spans="2:8" ht="19.5" customHeight="1">
      <c r="B5" s="15">
        <f t="array" ref="B5:H5">JoursEtSemaines+DATE(AnnéeCalendrier,3,1)-WEEKDAY(DATE(AnnéeCalendrier,3,1),(DébutSemaine="LUNDI")+1)+8</f>
        <v>44991</v>
      </c>
      <c r="C5" s="15">
        <v>44992</v>
      </c>
      <c r="D5" s="15">
        <v>44993</v>
      </c>
      <c r="E5" s="15">
        <v>44994</v>
      </c>
      <c r="F5" s="15">
        <v>44995</v>
      </c>
      <c r="G5" s="15">
        <v>44996</v>
      </c>
      <c r="H5" s="15">
        <v>44997</v>
      </c>
    </row>
    <row r="6" spans="2:8" ht="58" customHeight="1">
      <c r="B6" s="11"/>
      <c r="C6" s="11"/>
      <c r="D6" s="11"/>
      <c r="E6" s="11"/>
      <c r="F6" s="11"/>
      <c r="G6" s="11"/>
      <c r="H6" s="11"/>
    </row>
    <row r="7" spans="2:8" ht="19.5" customHeight="1">
      <c r="B7" s="13">
        <f t="array" ref="B7:H7">JoursEtSemaines+DATE(AnnéeCalendrier,3,1)-WEEKDAY(DATE(AnnéeCalendrier,3,1),(DébutSemaine="LUNDI")+1)+15</f>
        <v>44998</v>
      </c>
      <c r="C7" s="13">
        <v>44999</v>
      </c>
      <c r="D7" s="13">
        <v>45000</v>
      </c>
      <c r="E7" s="13">
        <v>45001</v>
      </c>
      <c r="F7" s="13">
        <v>45002</v>
      </c>
      <c r="G7" s="13">
        <v>45003</v>
      </c>
      <c r="H7" s="13">
        <v>45004</v>
      </c>
    </row>
    <row r="8" spans="2:8" ht="58" customHeight="1"/>
    <row r="9" spans="2:8" ht="19.5" customHeight="1">
      <c r="B9" s="15">
        <f t="array" ref="B9:H9">JoursEtSemaines+DATE(AnnéeCalendrier,3,1)-WEEKDAY(DATE(AnnéeCalendrier,3,1),(DébutSemaine="LUNDI")+1)+22</f>
        <v>45005</v>
      </c>
      <c r="C9" s="15">
        <v>45006</v>
      </c>
      <c r="D9" s="15">
        <v>45007</v>
      </c>
      <c r="E9" s="15">
        <v>45008</v>
      </c>
      <c r="F9" s="15">
        <v>45009</v>
      </c>
      <c r="G9" s="15">
        <v>45010</v>
      </c>
      <c r="H9" s="15">
        <v>45011</v>
      </c>
    </row>
    <row r="10" spans="2:8" ht="58" customHeight="1">
      <c r="B10" s="11"/>
      <c r="C10" s="11"/>
      <c r="D10" s="11"/>
      <c r="E10" s="11"/>
      <c r="F10" s="11"/>
      <c r="G10" s="11"/>
      <c r="H10" s="11"/>
    </row>
    <row r="11" spans="2:8" ht="19.5" customHeight="1">
      <c r="B11" s="13">
        <f t="array" ref="B11:H11">JoursEtSemaines+DATE(AnnéeCalendrier,3,1)-WEEKDAY(DATE(AnnéeCalendrier,3,1),(DébutSemaine="LUNDI")+1)+29</f>
        <v>45012</v>
      </c>
      <c r="C11" s="13">
        <v>45013</v>
      </c>
      <c r="D11" s="13">
        <v>45014</v>
      </c>
      <c r="E11" s="13">
        <v>45015</v>
      </c>
      <c r="F11" s="13">
        <v>45016</v>
      </c>
      <c r="G11" s="13">
        <v>45017</v>
      </c>
      <c r="H11" s="13">
        <v>45018</v>
      </c>
    </row>
    <row r="12" spans="2:8" ht="58" customHeight="1"/>
    <row r="13" spans="2:8" ht="19.5" customHeight="1">
      <c r="B13" s="15">
        <f t="array" ref="B13:C13">JoursEtSemaines+DATE(AnnéeCalendrier,3,1)-WEEKDAY(DATE(AnnéeCalendrier,3,1),(DébutSemaine="LUNDI")+1)+36</f>
        <v>45019</v>
      </c>
      <c r="C13" s="15">
        <v>45020</v>
      </c>
      <c r="D13" s="16" t="s">
        <v>0</v>
      </c>
      <c r="E13" s="17"/>
      <c r="F13" s="17"/>
      <c r="G13" s="17"/>
      <c r="H13" s="17"/>
    </row>
    <row r="14" spans="2:8" ht="58" customHeight="1">
      <c r="B14" s="11"/>
      <c r="C14" s="11"/>
      <c r="D14" s="16"/>
      <c r="E14" s="17"/>
      <c r="F14" s="17"/>
      <c r="G14" s="17"/>
      <c r="H14" s="17"/>
    </row>
  </sheetData>
  <mergeCells count="3">
    <mergeCell ref="D13:D14"/>
    <mergeCell ref="E13:H14"/>
    <mergeCell ref="B1:D1"/>
  </mergeCells>
  <conditionalFormatting sqref="B11:H11 B13:C13">
    <cfRule type="expression" dxfId="19" priority="2">
      <formula>AND(DAY(B11)&gt;=1,DAY(B11)&lt;=15)</formula>
    </cfRule>
  </conditionalFormatting>
  <conditionalFormatting sqref="B3:G3">
    <cfRule type="expression" dxfId="18" priority="1">
      <formula>DAY(B3)&gt;8</formula>
    </cfRule>
  </conditionalFormatting>
  <dataValidations count="8">
    <dataValidation allowBlank="1" showInputMessage="1" showErrorMessage="1" prompt="Cette ligne ainsi que les lignes 6, 8, 10, 12 et 14 sont des cellules destinées à la saisie de notes quotidiennes en rapport avec le jour civil figurant dans la cellule située au-dessus." sqref="B4" xr:uid="{00000000-0002-0000-0200-000000000000}"/>
    <dataValidation allowBlank="1" showInputMessage="1" showErrorMessage="1" prompt="Entrez les Notes dans cette cellule" sqref="E13:H14" xr:uid="{00000000-0002-0000-0200-000001000000}"/>
    <dataValidation allowBlank="1" showInputMessage="1" showErrorMessage="1" prompt="Entrez les Notes dans la cellule à droite" sqref="D13:D14" xr:uid="{00000000-0002-0000-0200-000002000000}"/>
    <dataValidation allowBlank="1" showInputMessage="1" showErrorMessage="1" prompt="Calendrier du mois de mars" sqref="A1" xr:uid="{00000000-0002-0000-0200-000003000000}"/>
    <dataValidation allowBlank="1" showInputMessage="1" showErrorMessage="1" prompt="Cette ligne, ainsi que les lignes 5, 7, 9, 11 et 13, contiennent les jours civils de la semaine. Si cette cellule ne contient pas le numéro 1, c’est qu’il s’agit d’un jour du mois précédent. Entrez les notes dans la cellule E13" sqref="B3" xr:uid="{00000000-0002-0000-0200-000004000000}"/>
    <dataValidation allowBlank="1" showInputMessage="1" showErrorMessage="1" prompt="L’année dans cette cellule est automatiquement mise à jour en fonction de l’année entrée dans la feuille de calcul Janvier. Le calendrier ci-dessous inclut les dates des mois précédent et suivant dans une teinte plus claire." sqref="B1:D1" xr:uid="{00000000-0002-0000-0200-000005000000}"/>
    <dataValidation allowBlank="1" showInputMessage="1" showErrorMessage="1" prompt="Jour de la semaine défini automatiquement." sqref="C2:H2" xr:uid="{00000000-0002-0000-0200-000006000000}"/>
    <dataValidation allowBlank="1" showInputMessage="1" showErrorMessage="1" prompt="Cette ligne contient les noms des jours de la semaine pour ce calendrier. Cette cellule contient le jour de début de la semaine. Pour modifier ce jour-là, sélectionnez le nouveau jour dans la cellule K3 de la feuille de calcul Janvier." sqref="B2" xr:uid="{00000000-0002-0000-0200-000007000000}"/>
  </dataValidations>
  <printOptions horizontalCentered="1" verticalCentered="1"/>
  <pageMargins left="0.7" right="0.7" top="0.75" bottom="0.75" header="0.3" footer="0.3"/>
  <pageSetup paperSize="9" scale="86" orientation="landscape" r:id="rId1"/>
  <headerFooter differentFirst="1">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4" tint="0.39997558519241921"/>
    <pageSetUpPr fitToPage="1"/>
  </sheetPr>
  <dimension ref="B1:H14"/>
  <sheetViews>
    <sheetView showGridLines="0" workbookViewId="0"/>
  </sheetViews>
  <sheetFormatPr defaultColWidth="8.7265625" defaultRowHeight="14.5"/>
  <cols>
    <col min="1" max="1" width="2.6328125" customWidth="1"/>
    <col min="2" max="2" width="18.26953125" customWidth="1"/>
    <col min="3" max="8" width="17.6328125" customWidth="1"/>
    <col min="9" max="9" width="2.6328125" customWidth="1"/>
    <col min="10" max="10" width="12" customWidth="1"/>
  </cols>
  <sheetData>
    <row r="1" spans="2:8" ht="60" customHeight="1">
      <c r="B1" s="20" t="str">
        <f>"Avril "&amp;AnnéeCalendrier</f>
        <v>Avril 2023</v>
      </c>
      <c r="C1" s="20"/>
      <c r="D1" s="20"/>
      <c r="E1" s="3"/>
      <c r="F1" s="3"/>
      <c r="G1" s="3"/>
      <c r="H1" s="4"/>
    </row>
    <row r="2" spans="2:8" ht="21.75" customHeight="1" thickBot="1">
      <c r="B2" s="8" t="str">
        <f>IF(DébutSemaine="DIMANCHE", "DIMANCHE","LUNDI")</f>
        <v>LUNDI</v>
      </c>
      <c r="C2" s="8" t="str">
        <f t="shared" ref="C2:H2" si="0">UPPER(TEXT(C3,"jjjj"))</f>
        <v>MARDI</v>
      </c>
      <c r="D2" s="8" t="str">
        <f t="shared" si="0"/>
        <v>MERCREDI</v>
      </c>
      <c r="E2" s="8" t="str">
        <f t="shared" si="0"/>
        <v>JEUDI</v>
      </c>
      <c r="F2" s="8" t="str">
        <f t="shared" si="0"/>
        <v>VENDREDI</v>
      </c>
      <c r="G2" s="8" t="str">
        <f t="shared" si="0"/>
        <v>SAMEDI</v>
      </c>
      <c r="H2" s="8" t="str">
        <f t="shared" si="0"/>
        <v>DIMANCHE</v>
      </c>
    </row>
    <row r="3" spans="2:8" ht="19.5" customHeight="1">
      <c r="B3" s="13">
        <f t="array" ref="B3:H3">JoursEtSemaines+DATE(AnnéeCalendrier,4,1)-WEEKDAY(DATE(AnnéeCalendrier,4,1),(DébutSemaine="LUNDI")+1)+1</f>
        <v>45012</v>
      </c>
      <c r="C3" s="13">
        <v>45013</v>
      </c>
      <c r="D3" s="13">
        <v>45014</v>
      </c>
      <c r="E3" s="13">
        <v>45015</v>
      </c>
      <c r="F3" s="13">
        <v>45016</v>
      </c>
      <c r="G3" s="13">
        <v>45017</v>
      </c>
      <c r="H3" s="13">
        <v>45018</v>
      </c>
    </row>
    <row r="4" spans="2:8" ht="58" customHeight="1"/>
    <row r="5" spans="2:8" ht="19.5" customHeight="1">
      <c r="B5" s="15">
        <f t="array" ref="B5:H5">JoursEtSemaines+DATE(AnnéeCalendrier,4,1)-WEEKDAY(DATE(AnnéeCalendrier,4,1),(DébutSemaine="LUNDI")+1)+8</f>
        <v>45019</v>
      </c>
      <c r="C5" s="15">
        <v>45020</v>
      </c>
      <c r="D5" s="15">
        <v>45021</v>
      </c>
      <c r="E5" s="15">
        <v>45022</v>
      </c>
      <c r="F5" s="15">
        <v>45023</v>
      </c>
      <c r="G5" s="15">
        <v>45024</v>
      </c>
      <c r="H5" s="15">
        <v>45025</v>
      </c>
    </row>
    <row r="6" spans="2:8" ht="58" customHeight="1">
      <c r="B6" s="11"/>
      <c r="C6" s="11"/>
      <c r="D6" s="11"/>
      <c r="E6" s="11"/>
      <c r="F6" s="11"/>
      <c r="G6" s="11"/>
      <c r="H6" s="11"/>
    </row>
    <row r="7" spans="2:8" ht="19.5" customHeight="1">
      <c r="B7" s="13">
        <f t="array" ref="B7:H7">JoursEtSemaines+DATE(AnnéeCalendrier,4,1)-WEEKDAY(DATE(AnnéeCalendrier,4,1),(DébutSemaine="LUNDI")+1)+15</f>
        <v>45026</v>
      </c>
      <c r="C7" s="13">
        <v>45027</v>
      </c>
      <c r="D7" s="13">
        <v>45028</v>
      </c>
      <c r="E7" s="13">
        <v>45029</v>
      </c>
      <c r="F7" s="13">
        <v>45030</v>
      </c>
      <c r="G7" s="13">
        <v>45031</v>
      </c>
      <c r="H7" s="13">
        <v>45032</v>
      </c>
    </row>
    <row r="8" spans="2:8" ht="58" customHeight="1"/>
    <row r="9" spans="2:8" ht="19.5" customHeight="1">
      <c r="B9" s="15">
        <f t="array" ref="B9:H9">JoursEtSemaines+DATE(AnnéeCalendrier,4,1)-WEEKDAY(DATE(AnnéeCalendrier,4,1),(DébutSemaine="LUNDI")+1)+22</f>
        <v>45033</v>
      </c>
      <c r="C9" s="15">
        <v>45034</v>
      </c>
      <c r="D9" s="15">
        <v>45035</v>
      </c>
      <c r="E9" s="15">
        <v>45036</v>
      </c>
      <c r="F9" s="15">
        <v>45037</v>
      </c>
      <c r="G9" s="15">
        <v>45038</v>
      </c>
      <c r="H9" s="15">
        <v>45039</v>
      </c>
    </row>
    <row r="10" spans="2:8" ht="58" customHeight="1">
      <c r="B10" s="11"/>
      <c r="C10" s="11"/>
      <c r="D10" s="11"/>
      <c r="E10" s="11"/>
      <c r="F10" s="11"/>
      <c r="G10" s="11"/>
      <c r="H10" s="11"/>
    </row>
    <row r="11" spans="2:8" ht="19.5" customHeight="1">
      <c r="B11" s="13">
        <f t="array" ref="B11:H11">JoursEtSemaines+DATE(AnnéeCalendrier,4,1)-WEEKDAY(DATE(AnnéeCalendrier,4,1),(DébutSemaine="LUNDI")+1)+29</f>
        <v>45040</v>
      </c>
      <c r="C11" s="13">
        <v>45041</v>
      </c>
      <c r="D11" s="13">
        <v>45042</v>
      </c>
      <c r="E11" s="13">
        <v>45043</v>
      </c>
      <c r="F11" s="13">
        <v>45044</v>
      </c>
      <c r="G11" s="13">
        <v>45045</v>
      </c>
      <c r="H11" s="13">
        <v>45046</v>
      </c>
    </row>
    <row r="12" spans="2:8" ht="58" customHeight="1"/>
    <row r="13" spans="2:8" ht="19.5" customHeight="1">
      <c r="B13" s="15">
        <f t="array" ref="B13:C13">JoursEtSemaines+DATE(AnnéeCalendrier,4,1)-WEEKDAY(DATE(AnnéeCalendrier,4,1),(DébutSemaine="LUNDI")+1)+36</f>
        <v>45047</v>
      </c>
      <c r="C13" s="15">
        <v>45048</v>
      </c>
      <c r="D13" s="16" t="s">
        <v>0</v>
      </c>
      <c r="E13" s="17"/>
      <c r="F13" s="17"/>
      <c r="G13" s="17"/>
      <c r="H13" s="17"/>
    </row>
    <row r="14" spans="2:8" ht="58" customHeight="1">
      <c r="B14" s="11"/>
      <c r="C14" s="11"/>
      <c r="D14" s="16"/>
      <c r="E14" s="17"/>
      <c r="F14" s="17"/>
      <c r="G14" s="17"/>
      <c r="H14" s="17"/>
    </row>
  </sheetData>
  <mergeCells count="3">
    <mergeCell ref="D13:D14"/>
    <mergeCell ref="E13:H14"/>
    <mergeCell ref="B1:D1"/>
  </mergeCells>
  <conditionalFormatting sqref="B11:H11 B13:C13">
    <cfRule type="expression" dxfId="17" priority="2">
      <formula>AND(DAY(B11)&gt;=1,DAY(B11)&lt;=15)</formula>
    </cfRule>
  </conditionalFormatting>
  <conditionalFormatting sqref="B3:G3">
    <cfRule type="expression" dxfId="16" priority="1">
      <formula>DAY(B3)&gt;8</formula>
    </cfRule>
  </conditionalFormatting>
  <dataValidations count="8">
    <dataValidation allowBlank="1" showInputMessage="1" showErrorMessage="1" prompt="Jour de la semaine défini automatiquement." sqref="C2:H2" xr:uid="{00000000-0002-0000-0300-000000000000}"/>
    <dataValidation allowBlank="1" showInputMessage="1" showErrorMessage="1" prompt="L’année dans cette cellule est automatiquement mise à jour en fonction de l’année entrée dans la feuille de calcul Janvier. Le calendrier ci-dessous inclut les dates des mois précédent et suivant dans une teinte plus claire." sqref="B1:D1" xr:uid="{00000000-0002-0000-0300-000001000000}"/>
    <dataValidation allowBlank="1" showInputMessage="1" showErrorMessage="1" prompt="Cette ligne, ainsi que les lignes 5, 7, 9, 11 et 13, contiennent les jours civils de la semaine. Si cette cellule ne contient pas le numéro 1, c’est qu’il s’agit d’un jour du mois précédent. Entrez les notes dans la cellule E13" sqref="B3" xr:uid="{00000000-0002-0000-0300-000002000000}"/>
    <dataValidation allowBlank="1" showInputMessage="1" showErrorMessage="1" prompt="Calendrier du mois d’avril" sqref="A1" xr:uid="{00000000-0002-0000-0300-000003000000}"/>
    <dataValidation allowBlank="1" showInputMessage="1" showErrorMessage="1" prompt="Entrez les Notes dans la cellule à droite" sqref="D13:D14" xr:uid="{00000000-0002-0000-0300-000004000000}"/>
    <dataValidation allowBlank="1" showInputMessage="1" showErrorMessage="1" prompt="Entrez les Notes dans cette cellule" sqref="E13:H14" xr:uid="{00000000-0002-0000-0300-000005000000}"/>
    <dataValidation allowBlank="1" showInputMessage="1" showErrorMessage="1" prompt="Cette ligne ainsi que les lignes 6, 8, 10, 12 et 14 sont des cellules destinées à la saisie de notes quotidiennes en rapport avec le jour civil figurant dans la cellule située au-dessus." sqref="B4" xr:uid="{00000000-0002-0000-0300-000006000000}"/>
    <dataValidation allowBlank="1" showInputMessage="1" showErrorMessage="1" prompt="Cette ligne contient les noms des jours de la semaine pour ce calendrier. Cette cellule contient le jour de début de la semaine. Pour modifier ce jour-là, sélectionnez le nouveau jour dans la cellule K3 de la feuille de calcul Janvier." sqref="B2" xr:uid="{00000000-0002-0000-0300-000007000000}"/>
  </dataValidations>
  <printOptions horizontalCentered="1" verticalCentered="1"/>
  <pageMargins left="0.7" right="0.7" top="0.75" bottom="0.75" header="0.3" footer="0.3"/>
  <pageSetup paperSize="9" scale="86" orientation="landscape" r:id="rId1"/>
  <headerFooter differentFirst="1">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59999389629810485"/>
    <pageSetUpPr fitToPage="1"/>
  </sheetPr>
  <dimension ref="B1:H14"/>
  <sheetViews>
    <sheetView showGridLines="0" workbookViewId="0"/>
  </sheetViews>
  <sheetFormatPr defaultColWidth="8.7265625" defaultRowHeight="14.5"/>
  <cols>
    <col min="1" max="1" width="2.6328125" customWidth="1"/>
    <col min="2" max="2" width="18.26953125" customWidth="1"/>
    <col min="3" max="8" width="17.6328125" customWidth="1"/>
    <col min="9" max="9" width="2.6328125" customWidth="1"/>
    <col min="10" max="10" width="12" customWidth="1"/>
  </cols>
  <sheetData>
    <row r="1" spans="2:8" ht="60" customHeight="1">
      <c r="B1" s="20" t="str">
        <f>"Mai "&amp;AnnéeCalendrier</f>
        <v>Mai 2023</v>
      </c>
      <c r="C1" s="20"/>
      <c r="D1" s="20"/>
      <c r="E1" s="3"/>
      <c r="F1" s="3"/>
      <c r="G1" s="3"/>
      <c r="H1" s="4"/>
    </row>
    <row r="2" spans="2:8" ht="21.75" customHeight="1" thickBot="1">
      <c r="B2" s="8" t="str">
        <f>IF(DébutSemaine="DIMANCHE", "DIMANCHE","LUNDI")</f>
        <v>LUNDI</v>
      </c>
      <c r="C2" s="8" t="str">
        <f t="shared" ref="C2:H2" si="0">UPPER(TEXT(C3,"jjjj"))</f>
        <v>MARDI</v>
      </c>
      <c r="D2" s="8" t="str">
        <f t="shared" si="0"/>
        <v>MERCREDI</v>
      </c>
      <c r="E2" s="8" t="str">
        <f t="shared" si="0"/>
        <v>JEUDI</v>
      </c>
      <c r="F2" s="8" t="str">
        <f t="shared" si="0"/>
        <v>VENDREDI</v>
      </c>
      <c r="G2" s="8" t="str">
        <f t="shared" si="0"/>
        <v>SAMEDI</v>
      </c>
      <c r="H2" s="8" t="str">
        <f t="shared" si="0"/>
        <v>DIMANCHE</v>
      </c>
    </row>
    <row r="3" spans="2:8" ht="19.5" customHeight="1">
      <c r="B3" s="13">
        <f t="array" ref="B3:H3">JoursEtSemaines+DATE(AnnéeCalendrier,5,1)-WEEKDAY(DATE(AnnéeCalendrier,5,1),(DébutSemaine="LUNDI")+1)+1</f>
        <v>45047</v>
      </c>
      <c r="C3" s="13">
        <v>45048</v>
      </c>
      <c r="D3" s="13">
        <v>45049</v>
      </c>
      <c r="E3" s="13">
        <v>45050</v>
      </c>
      <c r="F3" s="13">
        <v>45051</v>
      </c>
      <c r="G3" s="13">
        <v>45052</v>
      </c>
      <c r="H3" s="13">
        <v>45053</v>
      </c>
    </row>
    <row r="4" spans="2:8" ht="58" customHeight="1"/>
    <row r="5" spans="2:8" ht="19.5" customHeight="1">
      <c r="B5" s="15">
        <f t="array" ref="B5:H5">JoursEtSemaines+DATE(AnnéeCalendrier,5,1)-WEEKDAY(DATE(AnnéeCalendrier,5,1),(DébutSemaine="LUNDI")+1)+8</f>
        <v>45054</v>
      </c>
      <c r="C5" s="15">
        <v>45055</v>
      </c>
      <c r="D5" s="15">
        <v>45056</v>
      </c>
      <c r="E5" s="15">
        <v>45057</v>
      </c>
      <c r="F5" s="15">
        <v>45058</v>
      </c>
      <c r="G5" s="15">
        <v>45059</v>
      </c>
      <c r="H5" s="15">
        <v>45060</v>
      </c>
    </row>
    <row r="6" spans="2:8" ht="58" customHeight="1">
      <c r="B6" s="11"/>
      <c r="C6" s="11"/>
      <c r="D6" s="11"/>
      <c r="E6" s="11"/>
      <c r="F6" s="11"/>
      <c r="G6" s="11"/>
      <c r="H6" s="11"/>
    </row>
    <row r="7" spans="2:8" ht="19.5" customHeight="1">
      <c r="B7" s="13">
        <f t="array" ref="B7:H7">JoursEtSemaines+DATE(AnnéeCalendrier,5,1)-WEEKDAY(DATE(AnnéeCalendrier,5,1),(DébutSemaine="LUNDI")+1)+15</f>
        <v>45061</v>
      </c>
      <c r="C7" s="13">
        <v>45062</v>
      </c>
      <c r="D7" s="13">
        <v>45063</v>
      </c>
      <c r="E7" s="13">
        <v>45064</v>
      </c>
      <c r="F7" s="13">
        <v>45065</v>
      </c>
      <c r="G7" s="13">
        <v>45066</v>
      </c>
      <c r="H7" s="13">
        <v>45067</v>
      </c>
    </row>
    <row r="8" spans="2:8" ht="58" customHeight="1"/>
    <row r="9" spans="2:8" ht="19.5" customHeight="1">
      <c r="B9" s="15">
        <f t="array" ref="B9:H9">JoursEtSemaines+DATE(AnnéeCalendrier,5,1)-WEEKDAY(DATE(AnnéeCalendrier,5,1),(DébutSemaine="LUNDI")+1)+22</f>
        <v>45068</v>
      </c>
      <c r="C9" s="15">
        <v>45069</v>
      </c>
      <c r="D9" s="15">
        <v>45070</v>
      </c>
      <c r="E9" s="15">
        <v>45071</v>
      </c>
      <c r="F9" s="15">
        <v>45072</v>
      </c>
      <c r="G9" s="15">
        <v>45073</v>
      </c>
      <c r="H9" s="15">
        <v>45074</v>
      </c>
    </row>
    <row r="10" spans="2:8" ht="58" customHeight="1">
      <c r="B10" s="11"/>
      <c r="C10" s="11"/>
      <c r="D10" s="11"/>
      <c r="E10" s="11"/>
      <c r="F10" s="11"/>
      <c r="G10" s="11"/>
      <c r="H10" s="11"/>
    </row>
    <row r="11" spans="2:8" ht="19.5" customHeight="1">
      <c r="B11" s="13">
        <f t="array" ref="B11:H11">JoursEtSemaines+DATE(AnnéeCalendrier,5,1)-WEEKDAY(DATE(AnnéeCalendrier,5,1),(DébutSemaine="LUNDI")+1)+29</f>
        <v>45075</v>
      </c>
      <c r="C11" s="13">
        <v>45076</v>
      </c>
      <c r="D11" s="13">
        <v>45077</v>
      </c>
      <c r="E11" s="13">
        <v>45078</v>
      </c>
      <c r="F11" s="13">
        <v>45079</v>
      </c>
      <c r="G11" s="13">
        <v>45080</v>
      </c>
      <c r="H11" s="13">
        <v>45081</v>
      </c>
    </row>
    <row r="12" spans="2:8" ht="58" customHeight="1"/>
    <row r="13" spans="2:8" ht="19.5" customHeight="1">
      <c r="B13" s="15">
        <f t="array" ref="B13:C13">JoursEtSemaines+DATE(AnnéeCalendrier,5,1)-WEEKDAY(DATE(AnnéeCalendrier,5,1),(DébutSemaine="LUNDI")+1)+36</f>
        <v>45082</v>
      </c>
      <c r="C13" s="15">
        <v>45083</v>
      </c>
      <c r="D13" s="16" t="s">
        <v>0</v>
      </c>
      <c r="E13" s="17"/>
      <c r="F13" s="17"/>
      <c r="G13" s="17"/>
      <c r="H13" s="17"/>
    </row>
    <row r="14" spans="2:8" ht="58" customHeight="1">
      <c r="B14" s="11"/>
      <c r="C14" s="11"/>
      <c r="D14" s="16"/>
      <c r="E14" s="17"/>
      <c r="F14" s="17"/>
      <c r="G14" s="17"/>
      <c r="H14" s="17"/>
    </row>
  </sheetData>
  <mergeCells count="3">
    <mergeCell ref="D13:D14"/>
    <mergeCell ref="E13:H14"/>
    <mergeCell ref="B1:D1"/>
  </mergeCells>
  <conditionalFormatting sqref="B11:H11 B13:C13">
    <cfRule type="expression" dxfId="15" priority="2">
      <formula>AND(DAY(B11)&gt;=1,DAY(B11)&lt;=15)</formula>
    </cfRule>
  </conditionalFormatting>
  <conditionalFormatting sqref="B3:G3">
    <cfRule type="expression" dxfId="14" priority="1">
      <formula>DAY(B3)&gt;8</formula>
    </cfRule>
  </conditionalFormatting>
  <dataValidations count="8">
    <dataValidation allowBlank="1" showInputMessage="1" showErrorMessage="1" prompt="Jour de la semaine défini automatiquement." sqref="C2:H2" xr:uid="{00000000-0002-0000-0400-000000000000}"/>
    <dataValidation allowBlank="1" showInputMessage="1" showErrorMessage="1" prompt="L’année dans cette cellule est automatiquement mise à jour en fonction de l’année entrée dans la feuille de calcul Janvier. Le calendrier ci-dessous inclut les dates des mois précédent et suivant dans une teinte plus claire." sqref="B1:D1" xr:uid="{00000000-0002-0000-0400-000001000000}"/>
    <dataValidation allowBlank="1" showInputMessage="1" showErrorMessage="1" prompt="Cette ligne, ainsi que les lignes 5, 7, 9, 11 et 13, contiennent les jours civils de la semaine. Si cette cellule ne contient pas le numéro 1, c’est qu’il s’agit d’un jour du mois précédent. Entrez les notes dans la cellule E13" sqref="B3" xr:uid="{00000000-0002-0000-0400-000002000000}"/>
    <dataValidation allowBlank="1" showInputMessage="1" showErrorMessage="1" prompt="Calendrier du mois de mai" sqref="A1" xr:uid="{00000000-0002-0000-0400-000003000000}"/>
    <dataValidation allowBlank="1" showInputMessage="1" showErrorMessage="1" prompt="Entrez les Notes dans la cellule à droite" sqref="D13:D14" xr:uid="{00000000-0002-0000-0400-000004000000}"/>
    <dataValidation allowBlank="1" showInputMessage="1" showErrorMessage="1" prompt="Entrez les Notes dans cette cellule" sqref="E13:H14" xr:uid="{00000000-0002-0000-0400-000005000000}"/>
    <dataValidation allowBlank="1" showInputMessage="1" showErrorMessage="1" prompt="Cette ligne ainsi que les lignes 6, 8, 10, 12 et 14 sont des cellules destinées à la saisie de notes quotidiennes en rapport avec le jour civil figurant dans la cellule située au-dessus." sqref="B4" xr:uid="{00000000-0002-0000-0400-000006000000}"/>
    <dataValidation allowBlank="1" showInputMessage="1" showErrorMessage="1" prompt="Cette ligne contient les noms des jours de la semaine pour ce calendrier. Cette cellule contient le jour de début de la semaine. Pour modifier ce jour-là, sélectionnez le nouveau jour dans la cellule K3 de la feuille de calcul Janvier." sqref="B2" xr:uid="{00000000-0002-0000-0400-000007000000}"/>
  </dataValidations>
  <printOptions horizontalCentered="1" verticalCentered="1"/>
  <pageMargins left="0.7" right="0.7" top="0.75" bottom="0.75" header="0.3" footer="0.3"/>
  <pageSetup paperSize="9" scale="86" orientation="landscape" r:id="rId1"/>
  <headerFooter differentFirst="1">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4" tint="0.79998168889431442"/>
    <pageSetUpPr fitToPage="1"/>
  </sheetPr>
  <dimension ref="B1:H14"/>
  <sheetViews>
    <sheetView showGridLines="0" workbookViewId="0"/>
  </sheetViews>
  <sheetFormatPr defaultColWidth="8.7265625" defaultRowHeight="14.5"/>
  <cols>
    <col min="1" max="1" width="2.6328125" customWidth="1"/>
    <col min="2" max="2" width="18.26953125" customWidth="1"/>
    <col min="3" max="8" width="17.6328125" customWidth="1"/>
    <col min="9" max="9" width="2.6328125" customWidth="1"/>
    <col min="10" max="10" width="12" customWidth="1"/>
  </cols>
  <sheetData>
    <row r="1" spans="2:8" ht="60" customHeight="1">
      <c r="B1" s="20" t="str">
        <f>"Juin "&amp;AnnéeCalendrier</f>
        <v>Juin 2023</v>
      </c>
      <c r="C1" s="20"/>
      <c r="D1" s="20"/>
      <c r="E1" s="3"/>
      <c r="F1" s="3"/>
      <c r="G1" s="3"/>
      <c r="H1" s="4"/>
    </row>
    <row r="2" spans="2:8" ht="21.75" customHeight="1" thickBot="1">
      <c r="B2" s="8" t="str">
        <f>IF(DébutSemaine="DIMANCHE", "DIMANCHE","LUNDI")</f>
        <v>LUNDI</v>
      </c>
      <c r="C2" s="8" t="str">
        <f t="shared" ref="C2:H2" si="0">UPPER(TEXT(C3,"jjjj"))</f>
        <v>MARDI</v>
      </c>
      <c r="D2" s="8" t="str">
        <f t="shared" si="0"/>
        <v>MERCREDI</v>
      </c>
      <c r="E2" s="8" t="str">
        <f t="shared" si="0"/>
        <v>JEUDI</v>
      </c>
      <c r="F2" s="8" t="str">
        <f t="shared" si="0"/>
        <v>VENDREDI</v>
      </c>
      <c r="G2" s="8" t="str">
        <f t="shared" si="0"/>
        <v>SAMEDI</v>
      </c>
      <c r="H2" s="8" t="str">
        <f t="shared" si="0"/>
        <v>DIMANCHE</v>
      </c>
    </row>
    <row r="3" spans="2:8" ht="19.5" customHeight="1">
      <c r="B3" s="13">
        <f t="array" ref="B3:H3">JoursEtSemaines+DATE(AnnéeCalendrier,6,1)-WEEKDAY(DATE(AnnéeCalendrier,6,1),(DébutSemaine="LUNDI")+1)+1</f>
        <v>45075</v>
      </c>
      <c r="C3" s="13">
        <v>45076</v>
      </c>
      <c r="D3" s="13">
        <v>45077</v>
      </c>
      <c r="E3" s="13">
        <v>45078</v>
      </c>
      <c r="F3" s="13">
        <v>45079</v>
      </c>
      <c r="G3" s="13">
        <v>45080</v>
      </c>
      <c r="H3" s="13">
        <v>45081</v>
      </c>
    </row>
    <row r="4" spans="2:8" ht="58" customHeight="1"/>
    <row r="5" spans="2:8" ht="19.5" customHeight="1">
      <c r="B5" s="15">
        <f t="array" ref="B5:H5">JoursEtSemaines+DATE(AnnéeCalendrier,6,1)-WEEKDAY(DATE(AnnéeCalendrier,6,1),(DébutSemaine="LUNDI")+1)+8</f>
        <v>45082</v>
      </c>
      <c r="C5" s="15">
        <v>45083</v>
      </c>
      <c r="D5" s="15">
        <v>45084</v>
      </c>
      <c r="E5" s="15">
        <v>45085</v>
      </c>
      <c r="F5" s="15">
        <v>45086</v>
      </c>
      <c r="G5" s="15">
        <v>45087</v>
      </c>
      <c r="H5" s="15">
        <v>45088</v>
      </c>
    </row>
    <row r="6" spans="2:8" ht="58" customHeight="1">
      <c r="B6" s="11"/>
      <c r="C6" s="11"/>
      <c r="D6" s="11"/>
      <c r="E6" s="11"/>
      <c r="F6" s="11"/>
      <c r="G6" s="11"/>
      <c r="H6" s="11"/>
    </row>
    <row r="7" spans="2:8" ht="19.5" customHeight="1">
      <c r="B7" s="13">
        <f t="array" ref="B7:H7">JoursEtSemaines+DATE(AnnéeCalendrier,6,1)-WEEKDAY(DATE(AnnéeCalendrier,6,1),(DébutSemaine="LUNDI")+1)+15</f>
        <v>45089</v>
      </c>
      <c r="C7" s="13">
        <v>45090</v>
      </c>
      <c r="D7" s="13">
        <v>45091</v>
      </c>
      <c r="E7" s="13">
        <v>45092</v>
      </c>
      <c r="F7" s="13">
        <v>45093</v>
      </c>
      <c r="G7" s="13">
        <v>45094</v>
      </c>
      <c r="H7" s="13">
        <v>45095</v>
      </c>
    </row>
    <row r="8" spans="2:8" ht="58" customHeight="1"/>
    <row r="9" spans="2:8" ht="19.5" customHeight="1">
      <c r="B9" s="15">
        <f t="array" ref="B9:H9">JoursEtSemaines+DATE(AnnéeCalendrier,6,1)-WEEKDAY(DATE(AnnéeCalendrier,6,1),(DébutSemaine="LUNDI")+1)+22</f>
        <v>45096</v>
      </c>
      <c r="C9" s="15">
        <v>45097</v>
      </c>
      <c r="D9" s="15">
        <v>45098</v>
      </c>
      <c r="E9" s="15">
        <v>45099</v>
      </c>
      <c r="F9" s="15">
        <v>45100</v>
      </c>
      <c r="G9" s="15">
        <v>45101</v>
      </c>
      <c r="H9" s="15">
        <v>45102</v>
      </c>
    </row>
    <row r="10" spans="2:8" ht="58" customHeight="1">
      <c r="B10" s="11"/>
      <c r="C10" s="11"/>
      <c r="D10" s="11"/>
      <c r="E10" s="11"/>
      <c r="F10" s="11"/>
      <c r="G10" s="11"/>
      <c r="H10" s="11"/>
    </row>
    <row r="11" spans="2:8" ht="19.5" customHeight="1">
      <c r="B11" s="13">
        <f t="array" ref="B11:H11">JoursEtSemaines+DATE(AnnéeCalendrier,6,1)-WEEKDAY(DATE(AnnéeCalendrier,6,1),(DébutSemaine="LUNDI")+1)+29</f>
        <v>45103</v>
      </c>
      <c r="C11" s="13">
        <v>45104</v>
      </c>
      <c r="D11" s="13">
        <v>45105</v>
      </c>
      <c r="E11" s="13">
        <v>45106</v>
      </c>
      <c r="F11" s="13">
        <v>45107</v>
      </c>
      <c r="G11" s="13">
        <v>45108</v>
      </c>
      <c r="H11" s="13">
        <v>45109</v>
      </c>
    </row>
    <row r="12" spans="2:8" ht="58" customHeight="1"/>
    <row r="13" spans="2:8" ht="19.5" customHeight="1">
      <c r="B13" s="15">
        <f t="array" ref="B13:C13">JoursEtSemaines+DATE(AnnéeCalendrier,6,1)-WEEKDAY(DATE(AnnéeCalendrier,6,1),(DébutSemaine="LUNDI")+1)+36</f>
        <v>45110</v>
      </c>
      <c r="C13" s="15">
        <v>45111</v>
      </c>
      <c r="D13" s="16" t="s">
        <v>0</v>
      </c>
      <c r="E13" s="17"/>
      <c r="F13" s="17"/>
      <c r="G13" s="17"/>
      <c r="H13" s="17"/>
    </row>
    <row r="14" spans="2:8" ht="58" customHeight="1">
      <c r="B14" s="11"/>
      <c r="C14" s="11"/>
      <c r="D14" s="16"/>
      <c r="E14" s="17"/>
      <c r="F14" s="17"/>
      <c r="G14" s="17"/>
      <c r="H14" s="17"/>
    </row>
  </sheetData>
  <mergeCells count="3">
    <mergeCell ref="D13:D14"/>
    <mergeCell ref="E13:H14"/>
    <mergeCell ref="B1:D1"/>
  </mergeCells>
  <conditionalFormatting sqref="B11:H11 B13:C13">
    <cfRule type="expression" dxfId="13" priority="2">
      <formula>AND(DAY(B11)&gt;=1,DAY(B11)&lt;=15)</formula>
    </cfRule>
  </conditionalFormatting>
  <conditionalFormatting sqref="B3:G3">
    <cfRule type="expression" dxfId="12" priority="1">
      <formula>DAY(B3)&gt;8</formula>
    </cfRule>
  </conditionalFormatting>
  <dataValidations count="8">
    <dataValidation allowBlank="1" showInputMessage="1" showErrorMessage="1" prompt="Jour de la semaine défini automatiquement." sqref="C2:H2" xr:uid="{00000000-0002-0000-0500-000000000000}"/>
    <dataValidation allowBlank="1" showInputMessage="1" showErrorMessage="1" prompt="Cette ligne, ainsi que les lignes 5, 7, 9, 11 et 13, contiennent les jours civils de la semaine. Si cette cellule ne contient pas le numéro 1, c’est qu’il s’agit d’un jour du mois précédent. Entrez les notes dans la cellule E13" sqref="B3" xr:uid="{00000000-0002-0000-0500-000001000000}"/>
    <dataValidation allowBlank="1" showInputMessage="1" showErrorMessage="1" prompt="Calendrier du mois de juin" sqref="A1" xr:uid="{00000000-0002-0000-0500-000002000000}"/>
    <dataValidation allowBlank="1" showInputMessage="1" showErrorMessage="1" prompt="Entrez les Notes dans la cellule à droite" sqref="D13:D14" xr:uid="{00000000-0002-0000-0500-000003000000}"/>
    <dataValidation allowBlank="1" showInputMessage="1" showErrorMessage="1" prompt="Entrez les Notes dans cette cellule" sqref="E13:H14" xr:uid="{00000000-0002-0000-0500-000004000000}"/>
    <dataValidation allowBlank="1" showInputMessage="1" showErrorMessage="1" prompt="Cette ligne ainsi que les lignes 6, 8, 10, 12 et 14 sont des cellules destinées à la saisie de notes quotidiennes en rapport avec le jour civil figurant dans la cellule située au-dessus." sqref="B4" xr:uid="{00000000-0002-0000-0500-000005000000}"/>
    <dataValidation allowBlank="1" showInputMessage="1" showErrorMessage="1" prompt="L’année dans cette cellule est automatiquement mise à jour en fonction de l’année entrée dans la feuille de calcul Janvier. Le calendrier ci-dessous inclut les dates des mois précédent et suivant dans une teinte plus claire." sqref="B1:D1" xr:uid="{00000000-0002-0000-0500-000006000000}"/>
    <dataValidation allowBlank="1" showInputMessage="1" showErrorMessage="1" prompt="Cette ligne contient les noms des jours de la semaine pour ce calendrier. Cette cellule contient le jour de début de la semaine. Pour modifier ce jour-là, sélectionnez le nouveau jour dans la cellule K3 de la feuille de calcul Janvier." sqref="B2" xr:uid="{00000000-0002-0000-0500-000007000000}"/>
  </dataValidations>
  <printOptions horizontalCentered="1" verticalCentered="1"/>
  <pageMargins left="0.7" right="0.7" top="0.75" bottom="0.75" header="0.3" footer="0.3"/>
  <pageSetup paperSize="9" scale="86" orientation="landscape" r:id="rId1"/>
  <headerFooter differentFirst="1">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2"/>
    <pageSetUpPr fitToPage="1"/>
  </sheetPr>
  <dimension ref="B1:H14"/>
  <sheetViews>
    <sheetView showGridLines="0" zoomScaleNormal="100" workbookViewId="0"/>
  </sheetViews>
  <sheetFormatPr defaultColWidth="8.7265625" defaultRowHeight="14.5"/>
  <cols>
    <col min="1" max="1" width="2.6328125" customWidth="1"/>
    <col min="2" max="2" width="18.26953125" customWidth="1"/>
    <col min="3" max="8" width="17.6328125" customWidth="1"/>
    <col min="9" max="9" width="2.6328125" customWidth="1"/>
    <col min="10" max="10" width="12" customWidth="1"/>
  </cols>
  <sheetData>
    <row r="1" spans="2:8" ht="60" customHeight="1">
      <c r="B1" s="20" t="str">
        <f>"Juillet "&amp;AnnéeCalendrier</f>
        <v>Juillet 2023</v>
      </c>
      <c r="C1" s="20"/>
      <c r="D1" s="20"/>
      <c r="E1" s="3"/>
      <c r="F1" s="3"/>
      <c r="G1" s="3"/>
      <c r="H1" s="4"/>
    </row>
    <row r="2" spans="2:8" ht="21.75" customHeight="1" thickBot="1">
      <c r="B2" s="8" t="str">
        <f>IF(DébutSemaine="DIMANCHE", "DIMANCHE","LUNDI")</f>
        <v>LUNDI</v>
      </c>
      <c r="C2" s="8" t="str">
        <f t="shared" ref="C2:H2" si="0">UPPER(TEXT(C3,"jjjj"))</f>
        <v>MARDI</v>
      </c>
      <c r="D2" s="8" t="str">
        <f t="shared" si="0"/>
        <v>MERCREDI</v>
      </c>
      <c r="E2" s="8" t="str">
        <f t="shared" si="0"/>
        <v>JEUDI</v>
      </c>
      <c r="F2" s="8" t="str">
        <f t="shared" si="0"/>
        <v>VENDREDI</v>
      </c>
      <c r="G2" s="8" t="str">
        <f t="shared" si="0"/>
        <v>SAMEDI</v>
      </c>
      <c r="H2" s="8" t="str">
        <f t="shared" si="0"/>
        <v>DIMANCHE</v>
      </c>
    </row>
    <row r="3" spans="2:8" ht="19.5" customHeight="1">
      <c r="B3" s="13">
        <f t="array" ref="B3:H3">JoursEtSemaines+DATE(AnnéeCalendrier,7,1)-WEEKDAY(DATE(AnnéeCalendrier,7,1),(DébutSemaine="LUNDI")+1)+1</f>
        <v>45103</v>
      </c>
      <c r="C3" s="13">
        <v>45104</v>
      </c>
      <c r="D3" s="13">
        <v>45105</v>
      </c>
      <c r="E3" s="13">
        <v>45106</v>
      </c>
      <c r="F3" s="13">
        <v>45107</v>
      </c>
      <c r="G3" s="13">
        <v>45108</v>
      </c>
      <c r="H3" s="13">
        <v>45109</v>
      </c>
    </row>
    <row r="4" spans="2:8" ht="58" customHeight="1"/>
    <row r="5" spans="2:8" ht="19.5" customHeight="1">
      <c r="B5" s="15">
        <f t="array" ref="B5:H5">JoursEtSemaines+DATE(AnnéeCalendrier,7,1)-WEEKDAY(DATE(AnnéeCalendrier,7,1),(DébutSemaine="LUNDI")+1)+8</f>
        <v>45110</v>
      </c>
      <c r="C5" s="15">
        <v>45111</v>
      </c>
      <c r="D5" s="15">
        <v>45112</v>
      </c>
      <c r="E5" s="15">
        <v>45113</v>
      </c>
      <c r="F5" s="15">
        <v>45114</v>
      </c>
      <c r="G5" s="15">
        <v>45115</v>
      </c>
      <c r="H5" s="15">
        <v>45116</v>
      </c>
    </row>
    <row r="6" spans="2:8" ht="58" customHeight="1">
      <c r="B6" s="11"/>
      <c r="C6" s="11"/>
      <c r="D6" s="11"/>
      <c r="E6" s="11"/>
      <c r="F6" s="11"/>
      <c r="G6" s="11"/>
      <c r="H6" s="11"/>
    </row>
    <row r="7" spans="2:8" ht="19.5" customHeight="1">
      <c r="B7" s="13">
        <f t="array" ref="B7:H7">JoursEtSemaines+DATE(AnnéeCalendrier,7,1)-WEEKDAY(DATE(AnnéeCalendrier,7,1),(DébutSemaine="LUNDI")+1)+15</f>
        <v>45117</v>
      </c>
      <c r="C7" s="13">
        <v>45118</v>
      </c>
      <c r="D7" s="13">
        <v>45119</v>
      </c>
      <c r="E7" s="13">
        <v>45120</v>
      </c>
      <c r="F7" s="13">
        <v>45121</v>
      </c>
      <c r="G7" s="13">
        <v>45122</v>
      </c>
      <c r="H7" s="13">
        <v>45123</v>
      </c>
    </row>
    <row r="8" spans="2:8" ht="58" customHeight="1"/>
    <row r="9" spans="2:8" ht="19.5" customHeight="1">
      <c r="B9" s="15">
        <f t="array" ref="B9:H9">JoursEtSemaines+DATE(AnnéeCalendrier,7,1)-WEEKDAY(DATE(AnnéeCalendrier,7,1),(DébutSemaine="LUNDI")+1)+22</f>
        <v>45124</v>
      </c>
      <c r="C9" s="15">
        <v>45125</v>
      </c>
      <c r="D9" s="15">
        <v>45126</v>
      </c>
      <c r="E9" s="15">
        <v>45127</v>
      </c>
      <c r="F9" s="15">
        <v>45128</v>
      </c>
      <c r="G9" s="15">
        <v>45129</v>
      </c>
      <c r="H9" s="15">
        <v>45130</v>
      </c>
    </row>
    <row r="10" spans="2:8" ht="58" customHeight="1">
      <c r="B10" s="11"/>
      <c r="C10" s="11"/>
      <c r="D10" s="11"/>
      <c r="E10" s="11"/>
      <c r="F10" s="11"/>
      <c r="G10" s="11"/>
      <c r="H10" s="11"/>
    </row>
    <row r="11" spans="2:8" ht="19.5" customHeight="1">
      <c r="B11" s="13">
        <f t="array" ref="B11:H11">JoursEtSemaines+DATE(AnnéeCalendrier,7,1)-WEEKDAY(DATE(AnnéeCalendrier,7,1),(DébutSemaine="LUNDI")+1)+29</f>
        <v>45131</v>
      </c>
      <c r="C11" s="13">
        <v>45132</v>
      </c>
      <c r="D11" s="13">
        <v>45133</v>
      </c>
      <c r="E11" s="13">
        <v>45134</v>
      </c>
      <c r="F11" s="13">
        <v>45135</v>
      </c>
      <c r="G11" s="13">
        <v>45136</v>
      </c>
      <c r="H11" s="13">
        <v>45137</v>
      </c>
    </row>
    <row r="12" spans="2:8" ht="58" customHeight="1"/>
    <row r="13" spans="2:8" ht="19.5" customHeight="1">
      <c r="B13" s="15">
        <f t="array" ref="B13:C13">JoursEtSemaines+DATE(AnnéeCalendrier,7,1)-WEEKDAY(DATE(AnnéeCalendrier,7,1),(DébutSemaine="LUNDI")+1)+36</f>
        <v>45138</v>
      </c>
      <c r="C13" s="15">
        <v>45139</v>
      </c>
      <c r="D13" s="16" t="s">
        <v>0</v>
      </c>
      <c r="E13" s="17"/>
      <c r="F13" s="17"/>
      <c r="G13" s="17"/>
      <c r="H13" s="17"/>
    </row>
    <row r="14" spans="2:8" ht="58" customHeight="1">
      <c r="B14" s="11"/>
      <c r="C14" s="11"/>
      <c r="D14" s="16"/>
      <c r="E14" s="17"/>
      <c r="F14" s="17"/>
      <c r="G14" s="17"/>
      <c r="H14" s="17"/>
    </row>
  </sheetData>
  <mergeCells count="3">
    <mergeCell ref="D13:D14"/>
    <mergeCell ref="E13:H14"/>
    <mergeCell ref="B1:D1"/>
  </mergeCells>
  <conditionalFormatting sqref="B11:H11 B13:C13">
    <cfRule type="expression" dxfId="11" priority="2">
      <formula>AND(DAY(B11)&gt;=1,DAY(B11)&lt;=15)</formula>
    </cfRule>
  </conditionalFormatting>
  <conditionalFormatting sqref="B3:G3">
    <cfRule type="expression" dxfId="10" priority="1">
      <formula>DAY(B3)&gt;8</formula>
    </cfRule>
  </conditionalFormatting>
  <dataValidations count="8">
    <dataValidation allowBlank="1" showInputMessage="1" showErrorMessage="1" prompt="Jour de la semaine défini automatiquement." sqref="C2:H2" xr:uid="{00000000-0002-0000-0600-000000000000}"/>
    <dataValidation allowBlank="1" showInputMessage="1" showErrorMessage="1" prompt="Cette ligne, ainsi que les lignes 5, 7, 9, 11 et 13, contiennent les jours civils de la semaine. Si cette cellule ne contient pas le numéro 1, c’est qu’il s’agit d’un jour du mois précédent. Entrez les notes dans la cellule E13" sqref="B3" xr:uid="{00000000-0002-0000-0600-000001000000}"/>
    <dataValidation allowBlank="1" showInputMessage="1" showErrorMessage="1" prompt="Calendrier du mois de juillet" sqref="A1" xr:uid="{00000000-0002-0000-0600-000002000000}"/>
    <dataValidation allowBlank="1" showInputMessage="1" showErrorMessage="1" prompt="Entrez les Notes dans la cellule à droite" sqref="D13:D14" xr:uid="{00000000-0002-0000-0600-000003000000}"/>
    <dataValidation allowBlank="1" showInputMessage="1" showErrorMessage="1" prompt="Entrez les Notes dans cette cellule" sqref="E13:H14" xr:uid="{00000000-0002-0000-0600-000004000000}"/>
    <dataValidation allowBlank="1" showInputMessage="1" showErrorMessage="1" prompt="Cette ligne ainsi que les lignes 6, 8, 10, 12 et 14 sont des cellules destinées à la saisie de notes quotidiennes en rapport avec le jour civil figurant dans la cellule située au-dessus." sqref="B4" xr:uid="{00000000-0002-0000-0600-000005000000}"/>
    <dataValidation allowBlank="1" showInputMessage="1" showErrorMessage="1" prompt="L’année dans cette cellule est automatiquement mise à jour en fonction de l’année entrée dans la feuille de calcul Janvier. Le calendrier ci-dessous inclut les dates des mois précédent et suivant dans une teinte plus claire." sqref="B1:D1" xr:uid="{00000000-0002-0000-0600-000006000000}"/>
    <dataValidation allowBlank="1" showInputMessage="1" showErrorMessage="1" prompt="Cette ligne contient les noms des jours de la semaine pour ce calendrier. Cette cellule contient le jour de début de la semaine. Pour modifier ce jour-là, sélectionnez le nouveau jour dans la cellule K3 de la feuille de calcul Janvier." sqref="B2" xr:uid="{00000000-0002-0000-0600-000007000000}"/>
  </dataValidations>
  <printOptions horizontalCentered="1" verticalCentered="1"/>
  <pageMargins left="0.7" right="0.7" top="0.75" bottom="0.75" header="0.3" footer="0.3"/>
  <pageSetup paperSize="9" scale="86" orientation="landscape" r:id="rId1"/>
  <headerFooter differentFirst="1">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2" tint="-9.9978637043366805E-2"/>
    <pageSetUpPr fitToPage="1"/>
  </sheetPr>
  <dimension ref="B1:H14"/>
  <sheetViews>
    <sheetView showGridLines="0" workbookViewId="0"/>
  </sheetViews>
  <sheetFormatPr defaultColWidth="8.7265625" defaultRowHeight="14.5"/>
  <cols>
    <col min="1" max="1" width="2.6328125" customWidth="1"/>
    <col min="2" max="2" width="18.26953125" customWidth="1"/>
    <col min="3" max="8" width="17.6328125" customWidth="1"/>
    <col min="9" max="9" width="2.6328125" customWidth="1"/>
    <col min="10" max="10" width="12" customWidth="1"/>
  </cols>
  <sheetData>
    <row r="1" spans="2:8" ht="60" customHeight="1">
      <c r="B1" s="20" t="str">
        <f>"Août "&amp;AnnéeCalendrier</f>
        <v>Août 2023</v>
      </c>
      <c r="C1" s="20"/>
      <c r="D1" s="20"/>
      <c r="E1" s="3"/>
      <c r="F1" s="3"/>
      <c r="G1" s="3"/>
      <c r="H1" s="4"/>
    </row>
    <row r="2" spans="2:8" ht="21.75" customHeight="1" thickBot="1">
      <c r="B2" s="8" t="str">
        <f>IF(DébutSemaine="DIMANCHE", "DIMANCHE","LUNDI")</f>
        <v>LUNDI</v>
      </c>
      <c r="C2" s="8" t="str">
        <f t="shared" ref="C2:H2" si="0">UPPER(TEXT(C3,"jjjj"))</f>
        <v>MARDI</v>
      </c>
      <c r="D2" s="8" t="str">
        <f t="shared" si="0"/>
        <v>MERCREDI</v>
      </c>
      <c r="E2" s="8" t="str">
        <f t="shared" si="0"/>
        <v>JEUDI</v>
      </c>
      <c r="F2" s="8" t="str">
        <f t="shared" si="0"/>
        <v>VENDREDI</v>
      </c>
      <c r="G2" s="8" t="str">
        <f t="shared" si="0"/>
        <v>SAMEDI</v>
      </c>
      <c r="H2" s="8" t="str">
        <f t="shared" si="0"/>
        <v>DIMANCHE</v>
      </c>
    </row>
    <row r="3" spans="2:8" ht="19.5" customHeight="1">
      <c r="B3" s="13">
        <f t="array" ref="B3:H3">JoursEtSemaines+DATE(AnnéeCalendrier,8,1)-WEEKDAY(DATE(AnnéeCalendrier,8,1),(DébutSemaine="LUNDI")+1)+1</f>
        <v>45138</v>
      </c>
      <c r="C3" s="13">
        <v>45139</v>
      </c>
      <c r="D3" s="13">
        <v>45140</v>
      </c>
      <c r="E3" s="13">
        <v>45141</v>
      </c>
      <c r="F3" s="13">
        <v>45142</v>
      </c>
      <c r="G3" s="13">
        <v>45143</v>
      </c>
      <c r="H3" s="13">
        <v>45144</v>
      </c>
    </row>
    <row r="4" spans="2:8" ht="58" customHeight="1"/>
    <row r="5" spans="2:8" ht="19.5" customHeight="1">
      <c r="B5" s="15">
        <f t="array" ref="B5:H5">JoursEtSemaines+DATE(AnnéeCalendrier,8,1)-WEEKDAY(DATE(AnnéeCalendrier,8,1),(DébutSemaine="LUNDI")+1)+8</f>
        <v>45145</v>
      </c>
      <c r="C5" s="15">
        <v>45146</v>
      </c>
      <c r="D5" s="15">
        <v>45147</v>
      </c>
      <c r="E5" s="15">
        <v>45148</v>
      </c>
      <c r="F5" s="15">
        <v>45149</v>
      </c>
      <c r="G5" s="15">
        <v>45150</v>
      </c>
      <c r="H5" s="15">
        <v>45151</v>
      </c>
    </row>
    <row r="6" spans="2:8" ht="58" customHeight="1">
      <c r="B6" s="11"/>
      <c r="C6" s="11"/>
      <c r="D6" s="11"/>
      <c r="E6" s="11"/>
      <c r="F6" s="11"/>
      <c r="G6" s="11"/>
      <c r="H6" s="11"/>
    </row>
    <row r="7" spans="2:8" ht="19.5" customHeight="1">
      <c r="B7" s="13">
        <f t="array" ref="B7:H7">JoursEtSemaines+DATE(AnnéeCalendrier,8,1)-WEEKDAY(DATE(AnnéeCalendrier,8,1),(DébutSemaine="LUNDI")+1)+15</f>
        <v>45152</v>
      </c>
      <c r="C7" s="13">
        <v>45153</v>
      </c>
      <c r="D7" s="13">
        <v>45154</v>
      </c>
      <c r="E7" s="13">
        <v>45155</v>
      </c>
      <c r="F7" s="13">
        <v>45156</v>
      </c>
      <c r="G7" s="13">
        <v>45157</v>
      </c>
      <c r="H7" s="13">
        <v>45158</v>
      </c>
    </row>
    <row r="8" spans="2:8" ht="58" customHeight="1"/>
    <row r="9" spans="2:8" ht="19.5" customHeight="1">
      <c r="B9" s="15">
        <f t="array" ref="B9:H9">JoursEtSemaines+DATE(AnnéeCalendrier,8,1)-WEEKDAY(DATE(AnnéeCalendrier,8,1),(DébutSemaine="LUNDI")+1)+22</f>
        <v>45159</v>
      </c>
      <c r="C9" s="15">
        <v>45160</v>
      </c>
      <c r="D9" s="15">
        <v>45161</v>
      </c>
      <c r="E9" s="15">
        <v>45162</v>
      </c>
      <c r="F9" s="15">
        <v>45163</v>
      </c>
      <c r="G9" s="15">
        <v>45164</v>
      </c>
      <c r="H9" s="15">
        <v>45165</v>
      </c>
    </row>
    <row r="10" spans="2:8" ht="58" customHeight="1">
      <c r="B10" s="11"/>
      <c r="C10" s="11"/>
      <c r="D10" s="11"/>
      <c r="E10" s="11"/>
      <c r="F10" s="11"/>
      <c r="G10" s="11"/>
      <c r="H10" s="11"/>
    </row>
    <row r="11" spans="2:8" ht="19.5" customHeight="1">
      <c r="B11" s="13">
        <f t="array" ref="B11:H11">JoursEtSemaines+DATE(AnnéeCalendrier,8,1)-WEEKDAY(DATE(AnnéeCalendrier,8,1),(DébutSemaine="LUNDI")+1)+29</f>
        <v>45166</v>
      </c>
      <c r="C11" s="13">
        <v>45167</v>
      </c>
      <c r="D11" s="13">
        <v>45168</v>
      </c>
      <c r="E11" s="13">
        <v>45169</v>
      </c>
      <c r="F11" s="13">
        <v>45170</v>
      </c>
      <c r="G11" s="13">
        <v>45171</v>
      </c>
      <c r="H11" s="13">
        <v>45172</v>
      </c>
    </row>
    <row r="12" spans="2:8" ht="58" customHeight="1"/>
    <row r="13" spans="2:8" ht="19.5" customHeight="1">
      <c r="B13" s="15">
        <f t="array" ref="B13:C13">JoursEtSemaines+DATE(AnnéeCalendrier,8,1)-WEEKDAY(DATE(AnnéeCalendrier,8,1),(DébutSemaine="LUNDI")+1)+36</f>
        <v>45173</v>
      </c>
      <c r="C13" s="15">
        <v>45174</v>
      </c>
      <c r="D13" s="16" t="s">
        <v>0</v>
      </c>
      <c r="E13" s="17"/>
      <c r="F13" s="17"/>
      <c r="G13" s="17"/>
      <c r="H13" s="17"/>
    </row>
    <row r="14" spans="2:8" ht="58" customHeight="1">
      <c r="B14" s="11"/>
      <c r="C14" s="11"/>
      <c r="D14" s="16"/>
      <c r="E14" s="17"/>
      <c r="F14" s="17"/>
      <c r="G14" s="17"/>
      <c r="H14" s="17"/>
    </row>
  </sheetData>
  <mergeCells count="3">
    <mergeCell ref="D13:D14"/>
    <mergeCell ref="E13:H14"/>
    <mergeCell ref="B1:D1"/>
  </mergeCells>
  <conditionalFormatting sqref="B11:H11 B13:C13">
    <cfRule type="expression" dxfId="9" priority="2">
      <formula>AND(DAY(B11)&gt;=1,DAY(B11)&lt;=15)</formula>
    </cfRule>
  </conditionalFormatting>
  <conditionalFormatting sqref="B3:G3">
    <cfRule type="expression" dxfId="8" priority="1">
      <formula>DAY(B3)&gt;8</formula>
    </cfRule>
  </conditionalFormatting>
  <dataValidations count="8">
    <dataValidation allowBlank="1" showInputMessage="1" showErrorMessage="1" prompt="Jour de la semaine défini automatiquement." sqref="C2:H2" xr:uid="{00000000-0002-0000-0700-000000000000}"/>
    <dataValidation allowBlank="1" showInputMessage="1" showErrorMessage="1" prompt="Cette ligne, ainsi que les lignes 5, 7, 9, 11 et 13, contiennent les jours civils de la semaine. Si cette cellule ne contient pas le numéro 1, c’est qu’il s’agit d’un jour du mois précédent. Entrez les notes dans la cellule E13" sqref="B3" xr:uid="{00000000-0002-0000-0700-000001000000}"/>
    <dataValidation allowBlank="1" showInputMessage="1" showErrorMessage="1" prompt="Entrez les notes dans la cellule à droite" sqref="D13:D14" xr:uid="{00000000-0002-0000-0700-000002000000}"/>
    <dataValidation allowBlank="1" showInputMessage="1" showErrorMessage="1" prompt="Entrez les Notes dans cette cellule" sqref="E13:H14" xr:uid="{00000000-0002-0000-0700-000003000000}"/>
    <dataValidation allowBlank="1" showInputMessage="1" showErrorMessage="1" prompt="Cette ligne ainsi que les lignes 6, 8, 10, 12 et 14 sont des cellules destinées à la saisie de notes quotidiennes en rapport avec le jour civil figurant dans la cellule située au-dessus." sqref="B4" xr:uid="{00000000-0002-0000-0700-000004000000}"/>
    <dataValidation allowBlank="1" showInputMessage="1" showErrorMessage="1" prompt="L’année dans cette cellule est automatiquement mise à jour en fonction de l’année entrée dans la feuille de calcul Janvier. Le calendrier ci-dessous inclut les dates des mois précédent et suivant dans une teinte plus claire." sqref="B1:D1" xr:uid="{00000000-0002-0000-0700-000005000000}"/>
    <dataValidation allowBlank="1" showInputMessage="1" showErrorMessage="1" prompt="Cette ligne contient les noms des jours de la semaine pour ce calendrier. Cette cellule contient le jour de début de la semaine. Pour modifier ce jour-là, sélectionnez le nouveau jour dans la cellule K3 de la feuille de calcul Janvier." sqref="B2" xr:uid="{00000000-0002-0000-0700-000006000000}"/>
    <dataValidation allowBlank="1" showInputMessage="1" showErrorMessage="1" prompt="Calendrier du mois d’août" sqref="A1" xr:uid="{00000000-0002-0000-0700-000007000000}"/>
  </dataValidations>
  <printOptions horizontalCentered="1" verticalCentered="1"/>
  <pageMargins left="0.7" right="0.7" top="0.75" bottom="0.75" header="0.3" footer="0.3"/>
  <pageSetup paperSize="9" scale="86" orientation="landscape" r:id="rId1"/>
  <headerFooter differentFirst="1">
    <oddFooter>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2" tint="-0.249977111117893"/>
    <pageSetUpPr fitToPage="1"/>
  </sheetPr>
  <dimension ref="B1:H14"/>
  <sheetViews>
    <sheetView showGridLines="0" workbookViewId="0"/>
  </sheetViews>
  <sheetFormatPr defaultColWidth="8.7265625" defaultRowHeight="14.5"/>
  <cols>
    <col min="1" max="1" width="2.6328125" customWidth="1"/>
    <col min="2" max="2" width="18.26953125" customWidth="1"/>
    <col min="3" max="8" width="17.6328125" customWidth="1"/>
    <col min="9" max="9" width="2.6328125" customWidth="1"/>
    <col min="10" max="10" width="12" customWidth="1"/>
  </cols>
  <sheetData>
    <row r="1" spans="2:8" ht="60" customHeight="1">
      <c r="B1" s="20" t="str">
        <f>"Septembre "&amp;AnnéeCalendrier</f>
        <v>Septembre 2023</v>
      </c>
      <c r="C1" s="20"/>
      <c r="D1" s="20"/>
      <c r="E1" s="3"/>
      <c r="F1" s="3"/>
      <c r="G1" s="3"/>
      <c r="H1" s="4"/>
    </row>
    <row r="2" spans="2:8" ht="21.75" customHeight="1" thickBot="1">
      <c r="B2" s="8" t="str">
        <f>IF(DébutSemaine="DIMANCHE", "DIMANCHE","LUNDI")</f>
        <v>LUNDI</v>
      </c>
      <c r="C2" s="8" t="str">
        <f t="shared" ref="C2:H2" si="0">UPPER(TEXT(C3,"jjjj"))</f>
        <v>MARDI</v>
      </c>
      <c r="D2" s="8" t="str">
        <f t="shared" si="0"/>
        <v>MERCREDI</v>
      </c>
      <c r="E2" s="8" t="str">
        <f t="shared" si="0"/>
        <v>JEUDI</v>
      </c>
      <c r="F2" s="8" t="str">
        <f t="shared" si="0"/>
        <v>VENDREDI</v>
      </c>
      <c r="G2" s="8" t="str">
        <f t="shared" si="0"/>
        <v>SAMEDI</v>
      </c>
      <c r="H2" s="8" t="str">
        <f t="shared" si="0"/>
        <v>DIMANCHE</v>
      </c>
    </row>
    <row r="3" spans="2:8" ht="19.5" customHeight="1">
      <c r="B3" s="13">
        <f t="array" ref="B3:H3">JoursEtSemaines+DATE(AnnéeCalendrier,9,1)-WEEKDAY(DATE(AnnéeCalendrier,9,1),(DébutSemaine="LUNDI")+1)+1</f>
        <v>45166</v>
      </c>
      <c r="C3" s="13">
        <v>45167</v>
      </c>
      <c r="D3" s="13">
        <v>45168</v>
      </c>
      <c r="E3" s="13">
        <v>45169</v>
      </c>
      <c r="F3" s="13">
        <v>45170</v>
      </c>
      <c r="G3" s="13">
        <v>45171</v>
      </c>
      <c r="H3" s="13">
        <v>45172</v>
      </c>
    </row>
    <row r="4" spans="2:8" ht="58" customHeight="1"/>
    <row r="5" spans="2:8" ht="19.5" customHeight="1">
      <c r="B5" s="15">
        <f t="array" ref="B5:H5">JoursEtSemaines+DATE(AnnéeCalendrier,9,1)-WEEKDAY(DATE(AnnéeCalendrier,9,1),(DébutSemaine="LUNDI")+1)+8</f>
        <v>45173</v>
      </c>
      <c r="C5" s="15">
        <v>45174</v>
      </c>
      <c r="D5" s="15">
        <v>45175</v>
      </c>
      <c r="E5" s="15">
        <v>45176</v>
      </c>
      <c r="F5" s="15">
        <v>45177</v>
      </c>
      <c r="G5" s="15">
        <v>45178</v>
      </c>
      <c r="H5" s="15">
        <v>45179</v>
      </c>
    </row>
    <row r="6" spans="2:8" ht="58" customHeight="1">
      <c r="B6" s="11"/>
      <c r="C6" s="11"/>
      <c r="D6" s="11"/>
      <c r="E6" s="11"/>
      <c r="F6" s="11"/>
      <c r="G6" s="11"/>
      <c r="H6" s="11"/>
    </row>
    <row r="7" spans="2:8" ht="19.5" customHeight="1">
      <c r="B7" s="13">
        <f t="array" ref="B7:H7">JoursEtSemaines+DATE(AnnéeCalendrier,9,1)-WEEKDAY(DATE(AnnéeCalendrier,9,1),(DébutSemaine="LUNDI")+1)+15</f>
        <v>45180</v>
      </c>
      <c r="C7" s="13">
        <v>45181</v>
      </c>
      <c r="D7" s="13">
        <v>45182</v>
      </c>
      <c r="E7" s="13">
        <v>45183</v>
      </c>
      <c r="F7" s="13">
        <v>45184</v>
      </c>
      <c r="G7" s="13">
        <v>45185</v>
      </c>
      <c r="H7" s="13">
        <v>45186</v>
      </c>
    </row>
    <row r="8" spans="2:8" ht="58" customHeight="1"/>
    <row r="9" spans="2:8" ht="19.5" customHeight="1">
      <c r="B9" s="15">
        <f t="array" ref="B9:H9">JoursEtSemaines+DATE(AnnéeCalendrier,9,1)-WEEKDAY(DATE(AnnéeCalendrier,9,1),(DébutSemaine="LUNDI")+1)+22</f>
        <v>45187</v>
      </c>
      <c r="C9" s="15">
        <v>45188</v>
      </c>
      <c r="D9" s="15">
        <v>45189</v>
      </c>
      <c r="E9" s="15">
        <v>45190</v>
      </c>
      <c r="F9" s="15">
        <v>45191</v>
      </c>
      <c r="G9" s="15">
        <v>45192</v>
      </c>
      <c r="H9" s="15">
        <v>45193</v>
      </c>
    </row>
    <row r="10" spans="2:8" ht="58" customHeight="1">
      <c r="B10" s="11"/>
      <c r="C10" s="11"/>
      <c r="D10" s="11"/>
      <c r="E10" s="11"/>
      <c r="F10" s="11"/>
      <c r="G10" s="11"/>
      <c r="H10" s="11"/>
    </row>
    <row r="11" spans="2:8" ht="19.5" customHeight="1">
      <c r="B11" s="13">
        <f t="array" ref="B11:H11">JoursEtSemaines+DATE(AnnéeCalendrier,9,1)-WEEKDAY(DATE(AnnéeCalendrier,9,1),(DébutSemaine="LUNDI")+1)+29</f>
        <v>45194</v>
      </c>
      <c r="C11" s="13">
        <v>45195</v>
      </c>
      <c r="D11" s="13">
        <v>45196</v>
      </c>
      <c r="E11" s="13">
        <v>45197</v>
      </c>
      <c r="F11" s="13">
        <v>45198</v>
      </c>
      <c r="G11" s="13">
        <v>45199</v>
      </c>
      <c r="H11" s="13">
        <v>45200</v>
      </c>
    </row>
    <row r="12" spans="2:8" ht="58" customHeight="1"/>
    <row r="13" spans="2:8" ht="19.5" customHeight="1">
      <c r="B13" s="15">
        <f t="array" ref="B13:C13">JoursEtSemaines+DATE(AnnéeCalendrier,9,1)-WEEKDAY(DATE(AnnéeCalendrier,9,1),(DébutSemaine="LUNDI")+1)+36</f>
        <v>45201</v>
      </c>
      <c r="C13" s="15">
        <v>45202</v>
      </c>
      <c r="D13" s="16" t="s">
        <v>0</v>
      </c>
      <c r="E13" s="17"/>
      <c r="F13" s="17"/>
      <c r="G13" s="17"/>
      <c r="H13" s="17"/>
    </row>
    <row r="14" spans="2:8" ht="58" customHeight="1">
      <c r="B14" s="11"/>
      <c r="C14" s="11"/>
      <c r="D14" s="16"/>
      <c r="E14" s="17"/>
      <c r="F14" s="17"/>
      <c r="G14" s="17"/>
      <c r="H14" s="17"/>
    </row>
  </sheetData>
  <mergeCells count="3">
    <mergeCell ref="D13:D14"/>
    <mergeCell ref="E13:H14"/>
    <mergeCell ref="B1:D1"/>
  </mergeCells>
  <conditionalFormatting sqref="B11:H11 B13:C13">
    <cfRule type="expression" dxfId="7" priority="2">
      <formula>AND(DAY(B11)&gt;=1,DAY(B11)&lt;=15)</formula>
    </cfRule>
  </conditionalFormatting>
  <conditionalFormatting sqref="B3:G3">
    <cfRule type="expression" dxfId="6" priority="1">
      <formula>DAY(B3)&gt;8</formula>
    </cfRule>
  </conditionalFormatting>
  <dataValidations count="8">
    <dataValidation allowBlank="1" showInputMessage="1" showErrorMessage="1" prompt="Jour de la semaine défini automatiquement." sqref="C2:H2" xr:uid="{00000000-0002-0000-0800-000000000000}"/>
    <dataValidation allowBlank="1" showInputMessage="1" showErrorMessage="1" prompt="Cette ligne, ainsi que les lignes 5, 7, 9, 11 et 13, contiennent les jours civils de la semaine. Si cette cellule ne contient pas le numéro 1, c’est qu’il s’agit d’un jour du mois précédent. Entrez les notes dans la cellule E13" sqref="B3" xr:uid="{00000000-0002-0000-0800-000001000000}"/>
    <dataValidation allowBlank="1" showInputMessage="1" showErrorMessage="1" prompt="Cette ligne contient les noms des jours de la semaine pour ce calendrier. Cette cellule contient le jour de début de la semaine. Pour modifier ce jour-là, sélectionnez le nouveau jour dans la cellule K3 de la feuille de calcul Janvier." sqref="B2" xr:uid="{00000000-0002-0000-0800-000002000000}"/>
    <dataValidation allowBlank="1" showInputMessage="1" showErrorMessage="1" prompt="Entrez les notes dans la cellule à droite" sqref="D13:D14" xr:uid="{00000000-0002-0000-0800-000003000000}"/>
    <dataValidation allowBlank="1" showInputMessage="1" showErrorMessage="1" prompt="Entrez les Notes dans cette cellule" sqref="E13:H14" xr:uid="{00000000-0002-0000-0800-000004000000}"/>
    <dataValidation allowBlank="1" showInputMessage="1" showErrorMessage="1" prompt="Cette ligne ainsi que les lignes 6, 8, 10, 12 et 14 sont des cellules destinées à la saisie de notes quotidiennes en rapport avec le jour civil figurant dans la cellule située au-dessus." sqref="B4" xr:uid="{00000000-0002-0000-0800-000005000000}"/>
    <dataValidation allowBlank="1" showInputMessage="1" showErrorMessage="1" prompt="L’année dans cette cellule est automatiquement mise à jour en fonction de l’année entrée dans la feuille de calcul Janvier. Le calendrier ci-dessous inclut les dates des mois précédent et suivant dans une teinte plus claire." sqref="B1:D1" xr:uid="{00000000-0002-0000-0800-000006000000}"/>
    <dataValidation allowBlank="1" showInputMessage="1" showErrorMessage="1" prompt="Calendrier du mois de septembre" sqref="A1" xr:uid="{00000000-0002-0000-0800-000007000000}"/>
  </dataValidations>
  <printOptions horizontalCentered="1" verticalCentered="1"/>
  <pageMargins left="0.7" right="0.7" top="0.75" bottom="0.75" header="0.3" footer="0.3"/>
  <pageSetup paperSize="9" scale="86" orientation="landscape" r:id="rId1"/>
  <headerFooter differentFirst="1">
    <oddFooter>Page &amp;P of &amp;N</oddFooter>
  </headerFooter>
</worksheet>
</file>

<file path=docProps/app.xml><?xml version="1.0" encoding="utf-8"?>
<Properties xmlns="http://schemas.openxmlformats.org/officeDocument/2006/extended-properties" xmlns:vt="http://schemas.openxmlformats.org/officeDocument/2006/docPropsVTypes">
  <Template>TM02930051</Template>
  <Application>Microsoft Excel</Application>
  <DocSecurity>0</DocSecurity>
  <ScaleCrop>false</ScaleCrop>
  <HeadingPairs>
    <vt:vector size="4" baseType="variant">
      <vt:variant>
        <vt:lpstr>Fogli di lavoro</vt:lpstr>
      </vt:variant>
      <vt:variant>
        <vt:i4>12</vt:i4>
      </vt:variant>
      <vt:variant>
        <vt:lpstr>Intervalli denominati</vt:lpstr>
      </vt:variant>
      <vt:variant>
        <vt:i4>28</vt:i4>
      </vt:variant>
    </vt:vector>
  </HeadingPairs>
  <TitlesOfParts>
    <vt:vector size="40" baseType="lpstr">
      <vt:lpstr>Janvier</vt:lpstr>
      <vt:lpstr>Février</vt:lpstr>
      <vt:lpstr>Mars</vt:lpstr>
      <vt:lpstr>Avril</vt:lpstr>
      <vt:lpstr>Mai</vt:lpstr>
      <vt:lpstr>Juin</vt:lpstr>
      <vt:lpstr>Juillet</vt:lpstr>
      <vt:lpstr>Août</vt:lpstr>
      <vt:lpstr>Septembre</vt:lpstr>
      <vt:lpstr>Octobre</vt:lpstr>
      <vt:lpstr>Novembre</vt:lpstr>
      <vt:lpstr>Décembre</vt:lpstr>
      <vt:lpstr>AnnéeCalendrier</vt:lpstr>
      <vt:lpstr>Janvier!Area_stampa</vt:lpstr>
      <vt:lpstr>DébutSemaine</vt:lpstr>
      <vt:lpstr>ZoneTitreColonne1...H12.1</vt:lpstr>
      <vt:lpstr>ZoneTitreColonne1...H12.10</vt:lpstr>
      <vt:lpstr>ZoneTitreColonne1...H12.11</vt:lpstr>
      <vt:lpstr>ZoneTitreColonne1...H12.12</vt:lpstr>
      <vt:lpstr>ZoneTitreColonne1...H12.2</vt:lpstr>
      <vt:lpstr>ZoneTitreColonne1...H12.3</vt:lpstr>
      <vt:lpstr>ZoneTitreColonne1...H12.4</vt:lpstr>
      <vt:lpstr>ZoneTitreColonne1...H12.5</vt:lpstr>
      <vt:lpstr>ZoneTitreColonne1...H12.6</vt:lpstr>
      <vt:lpstr>ZoneTitreColonne1...H12.7</vt:lpstr>
      <vt:lpstr>ZoneTitreColonne1...H12.8</vt:lpstr>
      <vt:lpstr>ZoneTitreColonne1...H12.9</vt:lpstr>
      <vt:lpstr>ZoneTitreColonne2...C14.1</vt:lpstr>
      <vt:lpstr>ZoneTitreColonne2...C14.10</vt:lpstr>
      <vt:lpstr>ZoneTitreColonne2...C14.11</vt:lpstr>
      <vt:lpstr>ZoneTitreColonne2...C14.12</vt:lpstr>
      <vt:lpstr>ZoneTitreColonne2...C14.2</vt:lpstr>
      <vt:lpstr>ZoneTitreColonne2...C14.3</vt:lpstr>
      <vt:lpstr>ZoneTitreColonne2...C14.4</vt:lpstr>
      <vt:lpstr>ZoneTitreColonne2...C14.5</vt:lpstr>
      <vt:lpstr>ZoneTitreColonne2...C14.6</vt:lpstr>
      <vt:lpstr>ZoneTitreColonne2...C14.7</vt:lpstr>
      <vt:lpstr>ZoneTitreColonne2...C14.8</vt:lpstr>
      <vt:lpstr>ZoneTitreColonne2...C14.9</vt:lpstr>
      <vt:lpstr>ZoneTitreLigne1..K3</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agruban</dc:creator>
  <cp:lastModifiedBy>agruban</cp:lastModifiedBy>
  <dcterms:created xsi:type="dcterms:W3CDTF">2017-12-20T01:58:27Z</dcterms:created>
  <dcterms:modified xsi:type="dcterms:W3CDTF">2023-03-25T09:51:47Z</dcterms:modified>
</cp:coreProperties>
</file>